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JOCO\FORMATOS INVENTEARIOS\"/>
    </mc:Choice>
  </mc:AlternateContent>
  <bookViews>
    <workbookView xWindow="0" yWindow="0" windowWidth="20490" windowHeight="7020"/>
  </bookViews>
  <sheets>
    <sheet name="INV INM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51321">#REF!</definedName>
    <definedName name="_xlnm._FilterDatabase" localSheetId="0" hidden="1">'INV INM'!$C$20:$BL$20</definedName>
    <definedName name="A" localSheetId="0">#REF!</definedName>
    <definedName name="A">#REF!</definedName>
    <definedName name="_xlnm.Print_Area" localSheetId="0">'INV INM'!$A$1:$AI$156</definedName>
    <definedName name="DDD" localSheetId="0">#REF!</definedName>
    <definedName name="DDD">#REF!</definedName>
    <definedName name="depreciacion">#REF!</definedName>
    <definedName name="DFG">[2]Tablas!#REF!</definedName>
    <definedName name="ESTADO">[3]Tablas!#REF!</definedName>
    <definedName name="eter" localSheetId="0">#REF!</definedName>
    <definedName name="eter">#REF!</definedName>
    <definedName name="EVHP" localSheetId="0">[2]Tablas!#REF!</definedName>
    <definedName name="EVHP">[2]Tablas!#REF!</definedName>
    <definedName name="EWW">[2]Tablas!#REF!</definedName>
    <definedName name="FF">[2]Tablas!#REF!</definedName>
    <definedName name="FOR" localSheetId="0">#REF!</definedName>
    <definedName name="FOR">#REF!</definedName>
    <definedName name="GH" localSheetId="0">[2]Tablas!#REF!</definedName>
    <definedName name="GH">[2]Tablas!#REF!</definedName>
    <definedName name="HHH">[2]Tablas!#REF!</definedName>
    <definedName name="ingre">[4]EG13!#REF!</definedName>
    <definedName name="ISRA">[2]Tablas!#REF!</definedName>
    <definedName name="JKLJ" localSheetId="0">#REF!</definedName>
    <definedName name="JKLJ">#REF!</definedName>
    <definedName name="KJK" localSheetId="0">#REF!</definedName>
    <definedName name="KJK">#REF!</definedName>
    <definedName name="KJL" localSheetId="0">#REF!</definedName>
    <definedName name="KJL">#REF!</definedName>
    <definedName name="KO" localSheetId="0">[3]Tablas!#REF!</definedName>
    <definedName name="KO">[3]Tablas!#REF!</definedName>
    <definedName name="LOOLLLL" localSheetId="0">[2]Tablas!#REF!</definedName>
    <definedName name="LOOLLLL">[2]Tablas!#REF!</definedName>
    <definedName name="LOP" localSheetId="0">[2]Tablas!#REF!</definedName>
    <definedName name="LOP">[2]Tablas!#REF!</definedName>
    <definedName name="M" localSheetId="0">[2]Tablas!#REF!</definedName>
    <definedName name="M">[2]Tablas!#REF!</definedName>
    <definedName name="NM">[2]Tablas!#REF!</definedName>
    <definedName name="OBSE" localSheetId="0">#REF!</definedName>
    <definedName name="OBSE">#REF!</definedName>
    <definedName name="OBSERV" localSheetId="0">#REF!</definedName>
    <definedName name="OBSERV">#REF!</definedName>
    <definedName name="OBSERVACION" localSheetId="0">#REF!</definedName>
    <definedName name="OBSERVACION">#REF!</definedName>
    <definedName name="PROP" localSheetId="0">[2]Tablas!#REF!</definedName>
    <definedName name="PROP">[2]Tablas!#REF!</definedName>
    <definedName name="RD" localSheetId="0">[5]Tablas!#REF!</definedName>
    <definedName name="RD">[5]Tablas!#REF!</definedName>
    <definedName name="RECOM" localSheetId="0">#REF!</definedName>
    <definedName name="RECOM">#REF!</definedName>
    <definedName name="RECOMENDA" localSheetId="0">#REF!</definedName>
    <definedName name="RECOMENDA">#REF!</definedName>
    <definedName name="RYTY" localSheetId="0">#REF!</definedName>
    <definedName name="RYTY">#REF!</definedName>
    <definedName name="SUBA" localSheetId="0">[2]Tablas!#REF!</definedName>
    <definedName name="SUBA">[2]Tablas!#REF!</definedName>
    <definedName name="suba2" localSheetId="0">[3]Tablas!#REF!</definedName>
    <definedName name="suba2">[3]Tablas!#REF!</definedName>
    <definedName name="_xlnm.Print_Titles" localSheetId="0">'INV INM'!$5:$19</definedName>
    <definedName name="TRY" localSheetId="0">[2]Tablas!#REF!</definedName>
    <definedName name="TRY">[2]Tablas!#REF!</definedName>
    <definedName name="USMO" localSheetId="0">#REF!</definedName>
    <definedName name="USMO">#REF!</definedName>
    <definedName name="ws" localSheetId="0">#REF!</definedName>
    <definedName name="ws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6" i="1" l="1"/>
  <c r="AF135" i="1"/>
  <c r="AE135" i="1"/>
  <c r="AF134" i="1"/>
  <c r="AE134" i="1"/>
  <c r="AF133" i="1"/>
  <c r="AE133" i="1"/>
  <c r="AF132" i="1"/>
  <c r="AE132" i="1"/>
  <c r="AF131" i="1"/>
  <c r="AE131" i="1"/>
  <c r="AF130" i="1"/>
  <c r="AE130" i="1"/>
  <c r="AF129" i="1"/>
  <c r="AE129" i="1"/>
  <c r="AF128" i="1"/>
  <c r="AE128" i="1"/>
  <c r="AF127" i="1"/>
  <c r="AE127" i="1"/>
  <c r="AF126" i="1"/>
  <c r="AE126" i="1"/>
  <c r="AF125" i="1"/>
  <c r="AE125" i="1"/>
  <c r="AF124" i="1"/>
  <c r="AE124" i="1"/>
  <c r="AF123" i="1"/>
  <c r="AE123" i="1"/>
  <c r="AF122" i="1"/>
  <c r="AE122" i="1"/>
  <c r="AF121" i="1"/>
  <c r="AE121" i="1"/>
  <c r="AF120" i="1"/>
  <c r="AE120" i="1"/>
  <c r="AF119" i="1"/>
  <c r="AE119" i="1"/>
  <c r="AF118" i="1"/>
  <c r="AE118" i="1"/>
  <c r="AF117" i="1"/>
  <c r="AE117" i="1"/>
  <c r="AF116" i="1"/>
  <c r="AE116" i="1"/>
  <c r="AF115" i="1"/>
  <c r="AE115" i="1"/>
  <c r="AF114" i="1"/>
  <c r="AE114" i="1"/>
  <c r="AF113" i="1"/>
  <c r="AE113" i="1"/>
  <c r="AF112" i="1"/>
  <c r="AE112" i="1"/>
  <c r="AF111" i="1"/>
  <c r="AE111" i="1"/>
  <c r="AF110" i="1"/>
  <c r="AE110" i="1"/>
  <c r="AF109" i="1"/>
  <c r="AE109" i="1"/>
  <c r="AF108" i="1"/>
  <c r="AE108" i="1"/>
  <c r="AF107" i="1"/>
  <c r="AE107" i="1"/>
  <c r="AF106" i="1"/>
  <c r="AE106" i="1"/>
  <c r="AF105" i="1"/>
  <c r="AE105" i="1"/>
  <c r="AF104" i="1"/>
  <c r="AE104" i="1"/>
  <c r="AF103" i="1"/>
  <c r="AE103" i="1"/>
  <c r="AF102" i="1"/>
  <c r="AE102" i="1"/>
  <c r="AF101" i="1"/>
  <c r="AE101" i="1"/>
  <c r="AF100" i="1"/>
  <c r="AE100" i="1"/>
  <c r="AF99" i="1"/>
  <c r="AE99" i="1"/>
  <c r="AF98" i="1"/>
  <c r="AE98" i="1"/>
  <c r="AF97" i="1"/>
  <c r="AE97" i="1"/>
  <c r="AF96" i="1"/>
  <c r="AE96" i="1"/>
  <c r="AF95" i="1"/>
  <c r="AE95" i="1"/>
  <c r="AF94" i="1"/>
  <c r="AE94" i="1"/>
  <c r="AF93" i="1"/>
  <c r="AE93" i="1"/>
  <c r="AF92" i="1"/>
  <c r="AE92" i="1"/>
  <c r="AF91" i="1"/>
  <c r="AE91" i="1"/>
  <c r="AF90" i="1"/>
  <c r="AE90" i="1"/>
  <c r="AF89" i="1"/>
  <c r="AE89" i="1"/>
  <c r="AF88" i="1"/>
  <c r="AE88" i="1"/>
  <c r="AF87" i="1"/>
  <c r="AE87" i="1"/>
  <c r="AF86" i="1"/>
  <c r="AE86" i="1"/>
  <c r="AF85" i="1"/>
  <c r="AE85" i="1"/>
  <c r="AF84" i="1"/>
  <c r="AE84" i="1"/>
  <c r="AF83" i="1"/>
  <c r="AE83" i="1"/>
  <c r="AF82" i="1"/>
  <c r="AE82" i="1"/>
  <c r="AF81" i="1"/>
  <c r="AE81" i="1"/>
  <c r="AF80" i="1"/>
  <c r="AE80" i="1"/>
  <c r="AF79" i="1"/>
  <c r="AE79" i="1"/>
  <c r="AF78" i="1"/>
  <c r="AE78" i="1"/>
  <c r="AF77" i="1"/>
  <c r="AE77" i="1"/>
  <c r="AF76" i="1"/>
  <c r="AE76" i="1"/>
  <c r="AF75" i="1"/>
  <c r="AE75" i="1"/>
  <c r="AF74" i="1"/>
  <c r="AE74" i="1"/>
  <c r="AF73" i="1"/>
  <c r="AE73" i="1"/>
  <c r="AF72" i="1"/>
  <c r="AE72" i="1"/>
  <c r="AF71" i="1"/>
  <c r="AE71" i="1"/>
  <c r="AF70" i="1"/>
  <c r="AE70" i="1"/>
  <c r="AF69" i="1"/>
  <c r="AE69" i="1"/>
  <c r="AF68" i="1"/>
  <c r="AE68" i="1"/>
  <c r="AF67" i="1"/>
  <c r="AE67" i="1"/>
  <c r="AF66" i="1"/>
  <c r="AE66" i="1"/>
  <c r="AF65" i="1"/>
  <c r="AE65" i="1"/>
  <c r="AF64" i="1"/>
  <c r="AE64" i="1"/>
  <c r="AF63" i="1"/>
  <c r="AE63" i="1"/>
  <c r="AF62" i="1"/>
  <c r="AE62" i="1"/>
  <c r="AF61" i="1"/>
  <c r="AE61" i="1"/>
  <c r="AF60" i="1"/>
  <c r="AE60" i="1"/>
  <c r="AF59" i="1"/>
  <c r="AE59" i="1"/>
  <c r="AF58" i="1"/>
  <c r="AE58" i="1"/>
  <c r="AF57" i="1"/>
  <c r="AE57" i="1"/>
  <c r="AF56" i="1"/>
  <c r="AE56" i="1"/>
  <c r="AF55" i="1"/>
  <c r="AE55" i="1"/>
  <c r="AF54" i="1"/>
  <c r="AE54" i="1"/>
  <c r="AF53" i="1"/>
  <c r="AE53" i="1"/>
  <c r="AF52" i="1"/>
  <c r="AE52" i="1"/>
  <c r="AF51" i="1"/>
  <c r="AE51" i="1"/>
  <c r="AF50" i="1"/>
  <c r="AE50" i="1"/>
  <c r="AF49" i="1"/>
  <c r="AE49" i="1"/>
  <c r="AF48" i="1"/>
  <c r="AE48" i="1"/>
  <c r="AF47" i="1"/>
  <c r="AE47" i="1"/>
  <c r="AF46" i="1"/>
  <c r="AE46" i="1"/>
  <c r="AF45" i="1"/>
  <c r="AE45" i="1"/>
  <c r="AF44" i="1"/>
  <c r="AE44" i="1"/>
  <c r="M44" i="1"/>
  <c r="J44" i="1"/>
  <c r="AF43" i="1"/>
  <c r="AE43" i="1"/>
  <c r="AF42" i="1"/>
  <c r="AE42" i="1"/>
  <c r="AF41" i="1"/>
  <c r="AE41" i="1"/>
  <c r="AF40" i="1"/>
  <c r="AE40" i="1"/>
  <c r="AF39" i="1"/>
  <c r="AE39" i="1"/>
  <c r="AF38" i="1"/>
  <c r="AE38" i="1"/>
  <c r="AF37" i="1"/>
  <c r="AE37" i="1"/>
  <c r="AF36" i="1"/>
  <c r="AE36" i="1"/>
  <c r="AF35" i="1"/>
  <c r="AE35" i="1"/>
  <c r="AF34" i="1"/>
  <c r="AE34" i="1"/>
  <c r="AF33" i="1"/>
  <c r="AE33" i="1"/>
  <c r="AF32" i="1"/>
  <c r="AE32" i="1"/>
  <c r="AF31" i="1"/>
  <c r="AE31" i="1"/>
  <c r="AF30" i="1"/>
  <c r="AE30" i="1"/>
  <c r="AF29" i="1"/>
  <c r="AE29" i="1"/>
  <c r="AF28" i="1"/>
  <c r="AE28" i="1"/>
  <c r="AF27" i="1"/>
  <c r="AE27" i="1"/>
  <c r="AF26" i="1"/>
  <c r="AE26" i="1"/>
  <c r="AF25" i="1"/>
  <c r="AE25" i="1"/>
  <c r="AF24" i="1"/>
  <c r="AE24" i="1"/>
  <c r="AF23" i="1"/>
  <c r="AE23" i="1"/>
  <c r="AF22" i="1"/>
  <c r="AE22" i="1"/>
  <c r="AF21" i="1"/>
  <c r="AF136" i="1" s="1"/>
  <c r="AE21" i="1"/>
</calcChain>
</file>

<file path=xl/sharedStrings.xml><?xml version="1.0" encoding="utf-8"?>
<sst xmlns="http://schemas.openxmlformats.org/spreadsheetml/2006/main" count="2170" uniqueCount="579">
  <si>
    <t>Cuenta Pública 2019</t>
  </si>
  <si>
    <t>Inventario de Bienes Inmuebles</t>
  </si>
  <si>
    <t>(Pesos)</t>
  </si>
  <si>
    <t>AYUNTAMIENTO</t>
  </si>
  <si>
    <t>X</t>
  </si>
  <si>
    <t>ODAS</t>
  </si>
  <si>
    <t>4.-</t>
  </si>
  <si>
    <t>FECHA:    31/12/2019</t>
  </si>
  <si>
    <t>1.-</t>
  </si>
  <si>
    <t>MUNICIPIO: JOCOTITLÁN</t>
  </si>
  <si>
    <t>3.-</t>
  </si>
  <si>
    <t>DIF</t>
  </si>
  <si>
    <t>2.-</t>
  </si>
  <si>
    <t>NUMERO: 028</t>
  </si>
  <si>
    <t xml:space="preserve">    </t>
  </si>
  <si>
    <t>IMCUFIDE</t>
  </si>
  <si>
    <t>OTROS</t>
  </si>
  <si>
    <t xml:space="preserve">       ESPECIFICAR_____________</t>
  </si>
  <si>
    <t xml:space="preserve">I N V E N T A R I O    D E    B I E N E S     I N M U E B L E S    </t>
  </si>
  <si>
    <t>NUM.</t>
  </si>
  <si>
    <t>NUM.  DE</t>
  </si>
  <si>
    <t xml:space="preserve">NÚM. DE  </t>
  </si>
  <si>
    <t xml:space="preserve">NOMBRE DE LA CUENTA </t>
  </si>
  <si>
    <t>NOMBRE</t>
  </si>
  <si>
    <t>UBICACIÓN</t>
  </si>
  <si>
    <t>LOCALIDAD</t>
  </si>
  <si>
    <t>MEDIDAS Y COLINDANCIAS</t>
  </si>
  <si>
    <t xml:space="preserve">SUPERFICIE </t>
  </si>
  <si>
    <t>FECHA DE</t>
  </si>
  <si>
    <t>VALOR DE ADQUISICIÓN</t>
  </si>
  <si>
    <t>USO</t>
  </si>
  <si>
    <t>DOCUMENTO QUE ACREDITA LA POSESIÓN</t>
  </si>
  <si>
    <t>NÚMERO DE ESCRITURA Y/O FECHA DEL CONTRATO</t>
  </si>
  <si>
    <t>NÚMERO DEL REGISTRO PÚBLICO DE LA PROPIEDAD</t>
  </si>
  <si>
    <t xml:space="preserve">CLAVE CATASTRAL </t>
  </si>
  <si>
    <t xml:space="preserve">VALOR  </t>
  </si>
  <si>
    <t>MODALIDAD DE</t>
  </si>
  <si>
    <t>PÓLIZAS</t>
  </si>
  <si>
    <t>FECHA DE ALTA</t>
  </si>
  <si>
    <t>DEPRECIACIÓN</t>
  </si>
  <si>
    <t>COMENTARIOS</t>
  </si>
  <si>
    <t>PROG.</t>
  </si>
  <si>
    <t>CUENTA</t>
  </si>
  <si>
    <t>SUBCUENTA</t>
  </si>
  <si>
    <t xml:space="preserve"> DEL INMUEBLE</t>
  </si>
  <si>
    <t>NORTE</t>
  </si>
  <si>
    <t xml:space="preserve">SUR </t>
  </si>
  <si>
    <t>ORIENTE</t>
  </si>
  <si>
    <t>PONIENTE</t>
  </si>
  <si>
    <t>M2</t>
  </si>
  <si>
    <t xml:space="preserve"> CONSTRUIDA  M2</t>
  </si>
  <si>
    <t>ADQUISICIÓN</t>
  </si>
  <si>
    <t>CATASTRAL</t>
  </si>
  <si>
    <t xml:space="preserve">TIPO </t>
  </si>
  <si>
    <t>NÚMERO</t>
  </si>
  <si>
    <t>FECHA</t>
  </si>
  <si>
    <t>TIEMPO DE VIDA ÚTIL</t>
  </si>
  <si>
    <t>%</t>
  </si>
  <si>
    <t>ANUAL</t>
  </si>
  <si>
    <t>ACUMULADA</t>
  </si>
  <si>
    <t>A</t>
  </si>
  <si>
    <t>TERRENOS</t>
  </si>
  <si>
    <t>PANTEON VIEJO</t>
  </si>
  <si>
    <t>ERNESTO PERALTA</t>
  </si>
  <si>
    <t>LAS FUENTES</t>
  </si>
  <si>
    <t xml:space="preserve">110.00 </t>
  </si>
  <si>
    <t xml:space="preserve">112.60 </t>
  </si>
  <si>
    <t xml:space="preserve">85.00 </t>
  </si>
  <si>
    <t xml:space="preserve">90.00 </t>
  </si>
  <si>
    <t xml:space="preserve">9085.00 </t>
  </si>
  <si>
    <t>NO TIENE</t>
  </si>
  <si>
    <t>PANTEON</t>
  </si>
  <si>
    <t>S/N</t>
  </si>
  <si>
    <t>028-01-119-14</t>
  </si>
  <si>
    <t>CONTRATO DE COMPRA-VENTA</t>
  </si>
  <si>
    <t>PANTEON NUEVO</t>
  </si>
  <si>
    <t xml:space="preserve">75.00 </t>
  </si>
  <si>
    <t xml:space="preserve">115.00 </t>
  </si>
  <si>
    <t xml:space="preserve">8625.00 </t>
  </si>
  <si>
    <t>028-01-119-18</t>
  </si>
  <si>
    <t>CONTRATO DE DONACIÓN</t>
  </si>
  <si>
    <t>PANTEÒN</t>
  </si>
  <si>
    <t>DOMICILIO CONOCIDO</t>
  </si>
  <si>
    <t>SAN FRANCISCO CHEJE</t>
  </si>
  <si>
    <t>PENDIENTE</t>
  </si>
  <si>
    <t>028-13-010-01</t>
  </si>
  <si>
    <t>ACTA DE POSECIÒN</t>
  </si>
  <si>
    <t>PANTEON MUNICIPAL</t>
  </si>
  <si>
    <t>SANTA MARIA ENDARE</t>
  </si>
  <si>
    <t xml:space="preserve">300.00 </t>
  </si>
  <si>
    <t>028-09-03-32</t>
  </si>
  <si>
    <t>MAVORO</t>
  </si>
  <si>
    <t xml:space="preserve">7665.00 </t>
  </si>
  <si>
    <t>028-02-030-14</t>
  </si>
  <si>
    <t>LOS REYES</t>
  </si>
  <si>
    <t xml:space="preserve">11142.00 </t>
  </si>
  <si>
    <t>028-12-081-59</t>
  </si>
  <si>
    <t>SAN MIGUEL TENOCHTITLÀN</t>
  </si>
  <si>
    <t xml:space="preserve">74.80 </t>
  </si>
  <si>
    <t xml:space="preserve">72.50 </t>
  </si>
  <si>
    <t xml:space="preserve">168.60 </t>
  </si>
  <si>
    <t xml:space="preserve">157.20 </t>
  </si>
  <si>
    <t xml:space="preserve">8860.00 </t>
  </si>
  <si>
    <t>028-47-090-26</t>
  </si>
  <si>
    <t>SAN JUAN COAJOMULCO</t>
  </si>
  <si>
    <t xml:space="preserve">82.60 </t>
  </si>
  <si>
    <t xml:space="preserve">116.10 </t>
  </si>
  <si>
    <t xml:space="preserve">129.87 </t>
  </si>
  <si>
    <t>VARIAS</t>
  </si>
  <si>
    <t>028-06-005-30</t>
  </si>
  <si>
    <t>CONTRATO DONACIÒN</t>
  </si>
  <si>
    <t>SANTIAGO CASANDEJE</t>
  </si>
  <si>
    <t xml:space="preserve">142.00 </t>
  </si>
  <si>
    <t xml:space="preserve">163.00 </t>
  </si>
  <si>
    <t xml:space="preserve">50.00 </t>
  </si>
  <si>
    <t xml:space="preserve">40.00 </t>
  </si>
  <si>
    <t>6512.00</t>
  </si>
  <si>
    <t>028-07-025-05</t>
  </si>
  <si>
    <t>SAN JÒSE BOQUI</t>
  </si>
  <si>
    <t xml:space="preserve">132.00 </t>
  </si>
  <si>
    <t xml:space="preserve">118.17 </t>
  </si>
  <si>
    <t xml:space="preserve">100.00 </t>
  </si>
  <si>
    <t xml:space="preserve">13221.00 </t>
  </si>
  <si>
    <t>028-11-038-08</t>
  </si>
  <si>
    <t>HUEMETLA</t>
  </si>
  <si>
    <t xml:space="preserve">83.20 </t>
  </si>
  <si>
    <t xml:space="preserve">66.10 </t>
  </si>
  <si>
    <t xml:space="preserve">66.70 </t>
  </si>
  <si>
    <t xml:space="preserve">90.90 </t>
  </si>
  <si>
    <t>6505.91</t>
  </si>
  <si>
    <t>028-11-037-04</t>
  </si>
  <si>
    <t>DONACIÒN</t>
  </si>
  <si>
    <t>SANTIAGO YECHE</t>
  </si>
  <si>
    <t xml:space="preserve">13285.00 </t>
  </si>
  <si>
    <t>028-11-024-03</t>
  </si>
  <si>
    <t>PARQUE INFANTIL</t>
  </si>
  <si>
    <t>OVIEDO ESQ. MOCTEZUMA</t>
  </si>
  <si>
    <t>CENTRO</t>
  </si>
  <si>
    <t>46.70</t>
  </si>
  <si>
    <t>VARIAS MEDIDAS</t>
  </si>
  <si>
    <t>46.79</t>
  </si>
  <si>
    <t>1652.00</t>
  </si>
  <si>
    <t>474.00</t>
  </si>
  <si>
    <t>222 VOL II P.E</t>
  </si>
  <si>
    <t>028-01-14-02</t>
  </si>
  <si>
    <t>MORELOS ESQ. 20 DE NOV.</t>
  </si>
  <si>
    <t xml:space="preserve">76.00 </t>
  </si>
  <si>
    <t xml:space="preserve">80.66 </t>
  </si>
  <si>
    <t xml:space="preserve">21.90 </t>
  </si>
  <si>
    <t>028-47-050-33</t>
  </si>
  <si>
    <t>PARQUE RECREATIVO LAS FUENTES</t>
  </si>
  <si>
    <t>TERRENO LAS FUENTES</t>
  </si>
  <si>
    <t xml:space="preserve">44.00 </t>
  </si>
  <si>
    <t xml:space="preserve">46.40 </t>
  </si>
  <si>
    <t xml:space="preserve">51.70 </t>
  </si>
  <si>
    <t xml:space="preserve">66.50 </t>
  </si>
  <si>
    <t>CONTRATO DE DONACIÒN</t>
  </si>
  <si>
    <t>UNIDAD DEPORTIVA CRISTO REY</t>
  </si>
  <si>
    <t>PARAJE CRISTO REY</t>
  </si>
  <si>
    <t xml:space="preserve">1592.00 </t>
  </si>
  <si>
    <t>UNIDAD DEPORTIVA</t>
  </si>
  <si>
    <t>028-01-069-15</t>
  </si>
  <si>
    <t>CANCHA DE BASQUETBOL</t>
  </si>
  <si>
    <t>SANTA CLARA</t>
  </si>
  <si>
    <t xml:space="preserve">537.00 </t>
  </si>
  <si>
    <t>028-01-197-45</t>
  </si>
  <si>
    <t>ZACUALPAN</t>
  </si>
  <si>
    <t xml:space="preserve">639.00 </t>
  </si>
  <si>
    <t>028-09-021-52</t>
  </si>
  <si>
    <t>CAMPO DE FUTBOL</t>
  </si>
  <si>
    <t>LAS ANIMAS VILLEJE</t>
  </si>
  <si>
    <t xml:space="preserve">15000.00 </t>
  </si>
  <si>
    <t>CANCHA DE FUTBOL</t>
  </si>
  <si>
    <t>028-03-087-01</t>
  </si>
  <si>
    <t>02</t>
  </si>
  <si>
    <t>KIOSCO LOS REYES</t>
  </si>
  <si>
    <t>HIDALGO</t>
  </si>
  <si>
    <t xml:space="preserve">626.00 </t>
  </si>
  <si>
    <t xml:space="preserve">38.00 </t>
  </si>
  <si>
    <t>KIOSCO</t>
  </si>
  <si>
    <t>028-12-006-01</t>
  </si>
  <si>
    <t>TERRENO SANTIAGO CASANDEJE</t>
  </si>
  <si>
    <t>TERRENO LOS REYES (SEDAGRO)</t>
  </si>
  <si>
    <t>RESERVA TERRITORIAL DE JOCOTITLAN</t>
  </si>
  <si>
    <t>JOCOTITLAN</t>
  </si>
  <si>
    <t>RESERVA TERRITORIAL</t>
  </si>
  <si>
    <t>PREDIO SIN CONSTRUCCIÓN</t>
  </si>
  <si>
    <t>BOULEVARD LIC. EMILIO CHUAYFFET CHEMOR S/N</t>
  </si>
  <si>
    <t xml:space="preserve">JOCOTITLAN </t>
  </si>
  <si>
    <t>TERRENO NO EDIFICADO</t>
  </si>
  <si>
    <t>D</t>
  </si>
  <si>
    <t>S/F</t>
  </si>
  <si>
    <t>EDIFICIOS NO HABITACIONALES</t>
  </si>
  <si>
    <t>AUDITORIO CRISTO REY</t>
  </si>
  <si>
    <t>MANUEL MANCILLA S/N</t>
  </si>
  <si>
    <t xml:space="preserve">2000.00 </t>
  </si>
  <si>
    <t xml:space="preserve">227.00 </t>
  </si>
  <si>
    <t>AUDITORIO</t>
  </si>
  <si>
    <t>555-01</t>
  </si>
  <si>
    <t>028-0-069-15</t>
  </si>
  <si>
    <t>AUDITORIO MUNICIPAL STA. MA. ENDARE</t>
  </si>
  <si>
    <t xml:space="preserve">51.50 </t>
  </si>
  <si>
    <t>14.10</t>
  </si>
  <si>
    <t xml:space="preserve">10.10 </t>
  </si>
  <si>
    <t>AUDITORIO MUNICIPAL</t>
  </si>
  <si>
    <t>028-09-005-07</t>
  </si>
  <si>
    <t>PLAZA PUBLICA</t>
  </si>
  <si>
    <t>028-12-074-32</t>
  </si>
  <si>
    <t>DELEGACION Y AUDITORIO</t>
  </si>
  <si>
    <t>CAMINO A SANTA CLARA</t>
  </si>
  <si>
    <t xml:space="preserve">401.00 </t>
  </si>
  <si>
    <t>028-01-197-44</t>
  </si>
  <si>
    <t>SALON DE USOS MULTIPLES</t>
  </si>
  <si>
    <t>PROVIDENCIA</t>
  </si>
  <si>
    <t xml:space="preserve">346.00 </t>
  </si>
  <si>
    <t>028-12-066-90</t>
  </si>
  <si>
    <t>BARRIO LOS JAVIERES</t>
  </si>
  <si>
    <t xml:space="preserve">15.60 </t>
  </si>
  <si>
    <t xml:space="preserve">16.12 </t>
  </si>
  <si>
    <t xml:space="preserve">2.38 </t>
  </si>
  <si>
    <t xml:space="preserve">10.90 </t>
  </si>
  <si>
    <t xml:space="preserve">138.00 </t>
  </si>
  <si>
    <t>028-12-055-06</t>
  </si>
  <si>
    <t>AUDITORIO DE USOS MULTIPLES</t>
  </si>
  <si>
    <t>PLAZA JÙAREZ</t>
  </si>
  <si>
    <t xml:space="preserve">13.80 </t>
  </si>
  <si>
    <t xml:space="preserve">13.40 </t>
  </si>
  <si>
    <t xml:space="preserve">28.10 </t>
  </si>
  <si>
    <t xml:space="preserve">28.00 </t>
  </si>
  <si>
    <t xml:space="preserve">380.00 </t>
  </si>
  <si>
    <t>028-47-002-12</t>
  </si>
  <si>
    <t xml:space="preserve">14.95 </t>
  </si>
  <si>
    <t xml:space="preserve">19.17 </t>
  </si>
  <si>
    <t>028-06-005-10</t>
  </si>
  <si>
    <t>DELGACIÒN-AUDITORIO-BAÑOS</t>
  </si>
  <si>
    <t>TIACAQUE</t>
  </si>
  <si>
    <t xml:space="preserve">82.38 </t>
  </si>
  <si>
    <t>2349.00</t>
  </si>
  <si>
    <t>028-11-105-01</t>
  </si>
  <si>
    <t>AUDITORIO MUNICIPAL DE MAVORO</t>
  </si>
  <si>
    <t>AUDITORIO BARRIO EL LINDERO</t>
  </si>
  <si>
    <t>EL LINDERO</t>
  </si>
  <si>
    <t>EDIFICOS NO HABITACIONALES</t>
  </si>
  <si>
    <t>BIBLIOTECA PUBLICA</t>
  </si>
  <si>
    <t>PLAZUELA MORELOS</t>
  </si>
  <si>
    <t xml:space="preserve">11.80 </t>
  </si>
  <si>
    <t xml:space="preserve">14.20 Y 4.80 </t>
  </si>
  <si>
    <t>16.00, 10.00 Y 3.80</t>
  </si>
  <si>
    <t>8.89 2.60 Y 13.20</t>
  </si>
  <si>
    <t xml:space="preserve">260.00 </t>
  </si>
  <si>
    <t>BIBLIOTECA MUNICIPAL</t>
  </si>
  <si>
    <t>028-01-017-01</t>
  </si>
  <si>
    <t>NO EXISTE NINGUN DOCUMENTO</t>
  </si>
  <si>
    <t>BIBLIOTECA SANTA MARIA ENDARE</t>
  </si>
  <si>
    <t xml:space="preserve">252.00 </t>
  </si>
  <si>
    <t xml:space="preserve">504.00 </t>
  </si>
  <si>
    <t>BIBLIOTECA</t>
  </si>
  <si>
    <t>028-09-005-11</t>
  </si>
  <si>
    <t>124187.49</t>
  </si>
  <si>
    <t>PALACIO MUNICIPAL</t>
  </si>
  <si>
    <t>CONSTITUYENTES # 1</t>
  </si>
  <si>
    <t>CABECERA MUNICIPAL</t>
  </si>
  <si>
    <t xml:space="preserve">24.80  </t>
  </si>
  <si>
    <t xml:space="preserve">22.00 </t>
  </si>
  <si>
    <t xml:space="preserve">39.10 </t>
  </si>
  <si>
    <t xml:space="preserve">484.00 </t>
  </si>
  <si>
    <t xml:space="preserve">1120.00 </t>
  </si>
  <si>
    <t>028-01-009-03</t>
  </si>
  <si>
    <t>DIF MUNICIPAL</t>
  </si>
  <si>
    <t>ALLENDE S/N</t>
  </si>
  <si>
    <t>22.14</t>
  </si>
  <si>
    <t>25.29</t>
  </si>
  <si>
    <t>41.00</t>
  </si>
  <si>
    <t>767.00</t>
  </si>
  <si>
    <t>302.00</t>
  </si>
  <si>
    <t>028-01-014-05</t>
  </si>
  <si>
    <t>DELEGACION MUNICIPAL  MAVORO</t>
  </si>
  <si>
    <t>ALFREDO DEL MAZO S/N</t>
  </si>
  <si>
    <t xml:space="preserve">51.80 </t>
  </si>
  <si>
    <t xml:space="preserve">21.10 </t>
  </si>
  <si>
    <t xml:space="preserve">26.32 </t>
  </si>
  <si>
    <t xml:space="preserve">1279.00 </t>
  </si>
  <si>
    <t xml:space="preserve">696.00 </t>
  </si>
  <si>
    <t>DELEGACION</t>
  </si>
  <si>
    <t>028-03-022-02</t>
  </si>
  <si>
    <t>DELEGACION MUNICIPAL  CHEJE</t>
  </si>
  <si>
    <t xml:space="preserve">154.00 </t>
  </si>
  <si>
    <t xml:space="preserve">232.00 </t>
  </si>
  <si>
    <t>DELEGACIÓN</t>
  </si>
  <si>
    <t>028-12-074-36</t>
  </si>
  <si>
    <t>DELEGACION MUNICIPAL</t>
  </si>
  <si>
    <t>028-09-006-05</t>
  </si>
  <si>
    <t xml:space="preserve">598.99 </t>
  </si>
  <si>
    <t xml:space="preserve">298.00 </t>
  </si>
  <si>
    <t>028-12-060-29</t>
  </si>
  <si>
    <t>OJO DE AGUA</t>
  </si>
  <si>
    <t xml:space="preserve">625.00 </t>
  </si>
  <si>
    <t xml:space="preserve">149.00 </t>
  </si>
  <si>
    <t>028-03-058-01</t>
  </si>
  <si>
    <t>DELEGACIÒN</t>
  </si>
  <si>
    <t xml:space="preserve">30.00 </t>
  </si>
  <si>
    <t xml:space="preserve">29.00 </t>
  </si>
  <si>
    <t xml:space="preserve">1241.00 </t>
  </si>
  <si>
    <t xml:space="preserve">499.00 </t>
  </si>
  <si>
    <t>028-47-062-03</t>
  </si>
  <si>
    <t>12.55</t>
  </si>
  <si>
    <t>028-06-005-28</t>
  </si>
  <si>
    <t>DELEG ACIÒN MUNICIPAL</t>
  </si>
  <si>
    <t xml:space="preserve">11.36 </t>
  </si>
  <si>
    <t xml:space="preserve">19.65 </t>
  </si>
  <si>
    <t>028-07-001-08</t>
  </si>
  <si>
    <t>CONCEPCIÒN CARO</t>
  </si>
  <si>
    <t>028-47-467-01</t>
  </si>
  <si>
    <t>SANTA MARÌA CITENDEJE</t>
  </si>
  <si>
    <t xml:space="preserve">600.00 </t>
  </si>
  <si>
    <t xml:space="preserve">784.00 </t>
  </si>
  <si>
    <t>028-08-001-01</t>
  </si>
  <si>
    <t>HIDALGO S/N</t>
  </si>
  <si>
    <t xml:space="preserve">14.00 </t>
  </si>
  <si>
    <t xml:space="preserve">12.80 </t>
  </si>
  <si>
    <t xml:space="preserve">10.13 </t>
  </si>
  <si>
    <t>028-12-010-02</t>
  </si>
  <si>
    <t>300320.00</t>
  </si>
  <si>
    <t>ACTA DE CESIÒN</t>
  </si>
  <si>
    <t xml:space="preserve">25.50 </t>
  </si>
  <si>
    <t xml:space="preserve">28.13 </t>
  </si>
  <si>
    <t xml:space="preserve">23.50 </t>
  </si>
  <si>
    <t>028-11-033-01</t>
  </si>
  <si>
    <t>DELEGACION MUNICIPAL SANTIAGO YECHE</t>
  </si>
  <si>
    <t xml:space="preserve">406.00 </t>
  </si>
  <si>
    <t xml:space="preserve">225.00 </t>
  </si>
  <si>
    <t>128-11-019-08</t>
  </si>
  <si>
    <t>MERCADO MUNICIPAL</t>
  </si>
  <si>
    <t>RIVA PALACIO ESQ JESUS CARDOSO</t>
  </si>
  <si>
    <t xml:space="preserve">72.00 </t>
  </si>
  <si>
    <t xml:space="preserve">71.70  Y 6.70  </t>
  </si>
  <si>
    <t xml:space="preserve">56.75 </t>
  </si>
  <si>
    <t xml:space="preserve">57.93 </t>
  </si>
  <si>
    <t xml:space="preserve">4383.50 </t>
  </si>
  <si>
    <t>028-01-031-22</t>
  </si>
  <si>
    <t xml:space="preserve">EDIFICIOS NO HABITACIONALES </t>
  </si>
  <si>
    <t>RASTRO MUNICIPAL</t>
  </si>
  <si>
    <t>MELCHOR OCAMPO S/N</t>
  </si>
  <si>
    <t xml:space="preserve">20.05 </t>
  </si>
  <si>
    <t xml:space="preserve">20.50 </t>
  </si>
  <si>
    <t xml:space="preserve">35.09 </t>
  </si>
  <si>
    <t xml:space="preserve">34.60 </t>
  </si>
  <si>
    <t xml:space="preserve">703.00 </t>
  </si>
  <si>
    <t xml:space="preserve">320.00 </t>
  </si>
  <si>
    <t>028-01-044-02</t>
  </si>
  <si>
    <t>CASA DE CULTURA</t>
  </si>
  <si>
    <t>PLAZA CONSTITUYENTES S/N</t>
  </si>
  <si>
    <t xml:space="preserve">3552.00 </t>
  </si>
  <si>
    <t xml:space="preserve">3105.00 </t>
  </si>
  <si>
    <t>028-01-034-07</t>
  </si>
  <si>
    <t>COMPRA-VENTA</t>
  </si>
  <si>
    <t>CINE TEATRO</t>
  </si>
  <si>
    <t xml:space="preserve">11.25 </t>
  </si>
  <si>
    <t xml:space="preserve">41.50 </t>
  </si>
  <si>
    <t xml:space="preserve">457.00 </t>
  </si>
  <si>
    <t>222VOL.2P.E</t>
  </si>
  <si>
    <t>028-01-014-06</t>
  </si>
  <si>
    <t>ARRENDAMIENTO</t>
  </si>
  <si>
    <t>TECALLI JOCOTITLÁN</t>
  </si>
  <si>
    <t>CUARTEL TERCERO</t>
  </si>
  <si>
    <t xml:space="preserve">20.00 </t>
  </si>
  <si>
    <t xml:space="preserve">74.00 </t>
  </si>
  <si>
    <t>028-01-105-47</t>
  </si>
  <si>
    <t>LECHERIA LICONSA</t>
  </si>
  <si>
    <t xml:space="preserve">10.00 </t>
  </si>
  <si>
    <t xml:space="preserve">15.00 </t>
  </si>
  <si>
    <t xml:space="preserve">150.00 </t>
  </si>
  <si>
    <t>028-01-044-13</t>
  </si>
  <si>
    <t>CASETA DE VIGILANCIA</t>
  </si>
  <si>
    <t>CAMINO A LA VIRGEN</t>
  </si>
  <si>
    <t xml:space="preserve">19.00 </t>
  </si>
  <si>
    <t>CASETA  DE VIGILANCIA</t>
  </si>
  <si>
    <t>028-01-252-01</t>
  </si>
  <si>
    <t>CONTRATO DE DONACION</t>
  </si>
  <si>
    <t>POZO PROFUNDO</t>
  </si>
  <si>
    <t>PRIVADA SIN NOMBRE</t>
  </si>
  <si>
    <t>SAN AGUSTIN</t>
  </si>
  <si>
    <t xml:space="preserve">400.00 </t>
  </si>
  <si>
    <t>028-01-141-15</t>
  </si>
  <si>
    <t>DEPOSITO DE AGUA POTABLE</t>
  </si>
  <si>
    <t>AVENIDA CRISTO REY S/N</t>
  </si>
  <si>
    <t>BARRIO SANTO DOMINGO</t>
  </si>
  <si>
    <t xml:space="preserve">9.00 Y 17.60 </t>
  </si>
  <si>
    <t xml:space="preserve">26.00 Y 4.30 </t>
  </si>
  <si>
    <t xml:space="preserve">36.60 Y 3.00 </t>
  </si>
  <si>
    <t xml:space="preserve">21.00 Y 22.00 </t>
  </si>
  <si>
    <t>553-01</t>
  </si>
  <si>
    <t>028-01-108-01</t>
  </si>
  <si>
    <t>166285.00</t>
  </si>
  <si>
    <t>BARRIO ENGUINDO</t>
  </si>
  <si>
    <t xml:space="preserve">23.00 </t>
  </si>
  <si>
    <t xml:space="preserve">30.80 </t>
  </si>
  <si>
    <t>028-12-046-06</t>
  </si>
  <si>
    <t>ESTANCIA INFANTIL EVA SAMANO</t>
  </si>
  <si>
    <t>NIGROMANTE S/N</t>
  </si>
  <si>
    <t xml:space="preserve">560.00 </t>
  </si>
  <si>
    <t xml:space="preserve">357.00 </t>
  </si>
  <si>
    <t>ESTANCIA INFANTIL</t>
  </si>
  <si>
    <t>028-01-032-17</t>
  </si>
  <si>
    <t xml:space="preserve">608.00 </t>
  </si>
  <si>
    <t>028-12-000-00</t>
  </si>
  <si>
    <t>NEZAHUALCOYOTL</t>
  </si>
  <si>
    <t xml:space="preserve">133.00 </t>
  </si>
  <si>
    <t xml:space="preserve">81.00 </t>
  </si>
  <si>
    <t>028-03-043-08</t>
  </si>
  <si>
    <t xml:space="preserve">54.78 </t>
  </si>
  <si>
    <t xml:space="preserve">44.88 </t>
  </si>
  <si>
    <t>DANIEL DELGADILLO S/N</t>
  </si>
  <si>
    <t xml:space="preserve">1934.00 </t>
  </si>
  <si>
    <t xml:space="preserve">262.00 </t>
  </si>
  <si>
    <t>028-03-001-12</t>
  </si>
  <si>
    <t>CRISTO REY S/N</t>
  </si>
  <si>
    <t xml:space="preserve">181.00 </t>
  </si>
  <si>
    <t>028-01-083-16</t>
  </si>
  <si>
    <t>JARDIN DE NIÑOS</t>
  </si>
  <si>
    <t>BARRIO DE ENGUINDO</t>
  </si>
  <si>
    <t xml:space="preserve">714.00 </t>
  </si>
  <si>
    <t xml:space="preserve">182.00 </t>
  </si>
  <si>
    <t>028-01-180-34</t>
  </si>
  <si>
    <t>LA VENTA</t>
  </si>
  <si>
    <t>028-01-259-06</t>
  </si>
  <si>
    <t>ESCUELA PRIMARIA NIÑO ARTILLERO</t>
  </si>
  <si>
    <t>BO. SAN JACINTO</t>
  </si>
  <si>
    <t xml:space="preserve">1000.00 </t>
  </si>
  <si>
    <t>ESCUELA PRIMARIA</t>
  </si>
  <si>
    <t>028-14-007-01</t>
  </si>
  <si>
    <t>JARDIN DE NIÑOS LUIS GONZAGA URBINA</t>
  </si>
  <si>
    <t>BO. LA UNION</t>
  </si>
  <si>
    <t xml:space="preserve">1129.00 </t>
  </si>
  <si>
    <t xml:space="preserve">101.00 </t>
  </si>
  <si>
    <t>028-12-090-61</t>
  </si>
  <si>
    <t>ESCUELA PRIMARIA GRAL. GUADALUPE V.</t>
  </si>
  <si>
    <t xml:space="preserve">2373.00 </t>
  </si>
  <si>
    <t>028-09-010-01</t>
  </si>
  <si>
    <t xml:space="preserve">TELESECUNDARIA </t>
  </si>
  <si>
    <t xml:space="preserve">2340.00 </t>
  </si>
  <si>
    <t>TELESECUNDARIA</t>
  </si>
  <si>
    <t>028-11-041-15</t>
  </si>
  <si>
    <t>CENTRO SOCIAL</t>
  </si>
  <si>
    <t xml:space="preserve">878.00 </t>
  </si>
  <si>
    <t xml:space="preserve">200.00 </t>
  </si>
  <si>
    <t>028-11-119-04</t>
  </si>
  <si>
    <t>BARRIO GUADALUPE</t>
  </si>
  <si>
    <t xml:space="preserve">384.00 </t>
  </si>
  <si>
    <t xml:space="preserve">266.00 </t>
  </si>
  <si>
    <t>028-02-038-51</t>
  </si>
  <si>
    <t>DONACION</t>
  </si>
  <si>
    <t>ESCUELA PRIMARIA Y JARDIN DE NIÑOS</t>
  </si>
  <si>
    <t>BARRIO BUENA VISTA</t>
  </si>
  <si>
    <t xml:space="preserve">3906.00 </t>
  </si>
  <si>
    <t xml:space="preserve">84.00 </t>
  </si>
  <si>
    <t>PRIMARIA Y JARDIN DE NIÑOS</t>
  </si>
  <si>
    <t>028-01-211-01</t>
  </si>
  <si>
    <t xml:space="preserve">POZO DE AGUA </t>
  </si>
  <si>
    <t>POZO DE AGUA</t>
  </si>
  <si>
    <t>028-02-037-01</t>
  </si>
  <si>
    <t>CARRETERA LIBRE JOCO-LOS REYES</t>
  </si>
  <si>
    <t>BARRIO DEL PROGRESO</t>
  </si>
  <si>
    <t xml:space="preserve">265.00 </t>
  </si>
  <si>
    <t>028-12-033-41</t>
  </si>
  <si>
    <t>JARDIN DE NIÑOS ANTONIO DEL RINCON</t>
  </si>
  <si>
    <t>BARRIO SAN JOAQUIN</t>
  </si>
  <si>
    <t xml:space="preserve">1221.00 </t>
  </si>
  <si>
    <t xml:space="preserve">362.00 </t>
  </si>
  <si>
    <t>028-02-034-07</t>
  </si>
  <si>
    <t>TECNOLOGICO DE JOCOTITLAN</t>
  </si>
  <si>
    <t>TECNOLOGICO</t>
  </si>
  <si>
    <t>028-02-014-01</t>
  </si>
  <si>
    <t>TEATRO FILIBERTO GÒMEZ</t>
  </si>
  <si>
    <t xml:space="preserve">28.82 </t>
  </si>
  <si>
    <t xml:space="preserve">9.90 </t>
  </si>
  <si>
    <t xml:space="preserve">9.75 </t>
  </si>
  <si>
    <t xml:space="preserve">282.00 </t>
  </si>
  <si>
    <t>028-47-002-11</t>
  </si>
  <si>
    <t>433950.00</t>
  </si>
  <si>
    <t xml:space="preserve">3.30 </t>
  </si>
  <si>
    <t xml:space="preserve">6.20 </t>
  </si>
  <si>
    <t xml:space="preserve">VARIAN MEDIDAS </t>
  </si>
  <si>
    <t>VARIAN MEDIDAS</t>
  </si>
  <si>
    <t>028-47-445-06</t>
  </si>
  <si>
    <t>CASA DE LOS MAESTROS</t>
  </si>
  <si>
    <t xml:space="preserve">41.60 </t>
  </si>
  <si>
    <t xml:space="preserve">34.20 </t>
  </si>
  <si>
    <t xml:space="preserve">12.25 </t>
  </si>
  <si>
    <t xml:space="preserve">22.20 </t>
  </si>
  <si>
    <t>61560.00</t>
  </si>
  <si>
    <t>028-07-006-06</t>
  </si>
  <si>
    <t>CENTRO DE SALUD</t>
  </si>
  <si>
    <t xml:space="preserve">1392.00 </t>
  </si>
  <si>
    <t xml:space="preserve">139.00 </t>
  </si>
  <si>
    <t>CENTRO SOCIAL SANTIAGO APOSTOL</t>
  </si>
  <si>
    <t xml:space="preserve">2044.00 </t>
  </si>
  <si>
    <t>028-07-005-06</t>
  </si>
  <si>
    <t>J. DE NIÑOS ESTEFANIA CASTAÑEDA</t>
  </si>
  <si>
    <t>CARR. SAN JUAN CENTRO</t>
  </si>
  <si>
    <t xml:space="preserve">989.00 </t>
  </si>
  <si>
    <t>028-11-017-01</t>
  </si>
  <si>
    <t>POZO DE AGUA POTABLE</t>
  </si>
  <si>
    <t>CARCAMO DE AGUA POTABLE</t>
  </si>
  <si>
    <t>CARRETERA A JILOTEPEC</t>
  </si>
  <si>
    <t>EJIDO DE PROVIDENCIA</t>
  </si>
  <si>
    <t>028-11-051-02</t>
  </si>
  <si>
    <t>JARDIN DE NIÑOS MANUEL ESQUIVEL</t>
  </si>
  <si>
    <t>BARRIO LA LUZ</t>
  </si>
  <si>
    <t xml:space="preserve">795.00 </t>
  </si>
  <si>
    <t xml:space="preserve">31.00 </t>
  </si>
  <si>
    <t>028-11-056-01</t>
  </si>
  <si>
    <t>JARDIN DE NIÑOS JOSE RUBEN ROMERO</t>
  </si>
  <si>
    <t>BARRIO ENGASEME</t>
  </si>
  <si>
    <t xml:space="preserve">2500.00 </t>
  </si>
  <si>
    <t xml:space="preserve">230.00 </t>
  </si>
  <si>
    <t>028-11-020-01</t>
  </si>
  <si>
    <t>JARDIN DE NIÑOS ENRIQUE CARNEADO</t>
  </si>
  <si>
    <t>BARRIO 15 DE AGOSTO</t>
  </si>
  <si>
    <t xml:space="preserve">4694.00 </t>
  </si>
  <si>
    <t>028-13-011-01</t>
  </si>
  <si>
    <t>ESCUELA PRIMARIA INDEPENDENCIA</t>
  </si>
  <si>
    <t xml:space="preserve">4558.00 </t>
  </si>
  <si>
    <t xml:space="preserve">256.00 </t>
  </si>
  <si>
    <t>028-13-013-01</t>
  </si>
  <si>
    <t xml:space="preserve">DEPOSITO DE AGUA </t>
  </si>
  <si>
    <t>DEPOSITO DE AGUA</t>
  </si>
  <si>
    <t xml:space="preserve">ESCUELA PRIMARIA </t>
  </si>
  <si>
    <t>LAGUNA DE OXIDACION</t>
  </si>
  <si>
    <t>REMODELACION DE VARIAS CALLES</t>
  </si>
  <si>
    <t>CONSTRUCCION DE LETRINAS</t>
  </si>
  <si>
    <t>CASA DE LA TERCERA EDAD</t>
  </si>
  <si>
    <t>REPARACION Y MTTO. DE INMUEBLES</t>
  </si>
  <si>
    <t>ANDADOR PANTEON LOS REYES</t>
  </si>
  <si>
    <t>OTROS EDIFICIOS CENTRO SOCIAL</t>
  </si>
  <si>
    <t>REP. Y MTTO DE VIALIDADES Y ALUM. PUBLICO</t>
  </si>
  <si>
    <t>CONSTRUCCION SALA DE REUNIONES BO. LA LUZ</t>
  </si>
  <si>
    <t>EDIFICIOS  NO HABITAFIONALES</t>
  </si>
  <si>
    <t>LIENZO CHARRO</t>
  </si>
  <si>
    <t>PEDRO LAGUNA S/N</t>
  </si>
  <si>
    <t>20.30  Y  15.00</t>
  </si>
  <si>
    <t>28.40  Y 9.00</t>
  </si>
  <si>
    <t>21.00  Y  22.00</t>
  </si>
  <si>
    <t xml:space="preserve">10692.00 </t>
  </si>
  <si>
    <t xml:space="preserve">1555.90 </t>
  </si>
  <si>
    <t>CLUB DE LEONES</t>
  </si>
  <si>
    <t>SAN JOAQUIN</t>
  </si>
  <si>
    <t xml:space="preserve">48.00 </t>
  </si>
  <si>
    <t xml:space="preserve">46.60 </t>
  </si>
  <si>
    <t xml:space="preserve">3483.00 </t>
  </si>
  <si>
    <t xml:space="preserve">2030.00 </t>
  </si>
  <si>
    <t>028-01-105</t>
  </si>
  <si>
    <t>CONTRATO DE COMODATO</t>
  </si>
  <si>
    <t>CASA</t>
  </si>
  <si>
    <t>IGNACIO ALLENDE No.3</t>
  </si>
  <si>
    <t>OFICINAS DE LA ASE</t>
  </si>
  <si>
    <t>2801017340 000000</t>
  </si>
  <si>
    <t>E</t>
  </si>
  <si>
    <t xml:space="preserve">AUDITORIO </t>
  </si>
  <si>
    <t>SALÓN DE USOS MÚLTIPLES</t>
  </si>
  <si>
    <t>MÓDULO DE SEG. PÚBLICA</t>
  </si>
  <si>
    <t>JOCOTITLÁN</t>
  </si>
  <si>
    <t>CASETA CAMINO AL CERRO</t>
  </si>
  <si>
    <t>PLANTA PURIFICADORA DE AGUA</t>
  </si>
  <si>
    <t>IVÁN DE JESUS ESQUER CRUZ</t>
  </si>
  <si>
    <t>MTRA. VIOLETA CRUZ SÁNCHEZ</t>
  </si>
  <si>
    <t>PROFR. IVAN GÓMEZ GÓMEZ</t>
  </si>
  <si>
    <t>DRA. EN A. MARÍA TERESA GARDUÑO MANJARREZ</t>
  </si>
  <si>
    <t>LIC. EDUARDO CARREOLA GARCÍA</t>
  </si>
  <si>
    <t>PRESIDENTE MUNICIPAL (27)</t>
  </si>
  <si>
    <t>SINDICA MUNICIPAL  (27)</t>
  </si>
  <si>
    <t>SECRETARIO DEL AYUNTAMIENTO (27)</t>
  </si>
  <si>
    <t>TESORERA MUNICIPAL (27)</t>
  </si>
  <si>
    <t>CONTRALOR MUNICIPAL (27)</t>
  </si>
  <si>
    <t>Notas:</t>
  </si>
  <si>
    <t xml:space="preserve">1) </t>
  </si>
  <si>
    <t>La depreciación se aplicará para la cuenta 1233 Edificios no Habitacionales</t>
  </si>
  <si>
    <t>2)</t>
  </si>
  <si>
    <t>Respecto al valor de adquisición y valor catastral el formato a utilizar será de número, en caso de no cumplir con este requerimiento se considerará como no presentada.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</si>
</sst>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0_ ;\-#,##0.00\ "/>
    <numFmt numFmtId="165" formatCode="00"/>
    <numFmt numFmtId="166" formatCode="yyyy/mm/dd"/>
    <numFmt numFmtId="167" formatCode="dd/mm/yyyy;@"/>
    <numFmt numFmtId="168" formatCode="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0" fontId="4" fillId="0" borderId="0" xfId="2" applyFont="1"/>
    <xf numFmtId="0" fontId="5" fillId="0" borderId="0" xfId="2" applyFont="1" applyAlignment="1">
      <alignment horizontal="center"/>
    </xf>
    <xf numFmtId="0" fontId="2" fillId="0" borderId="0" xfId="2" applyFont="1" applyBorder="1" applyAlignment="1"/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5" fillId="0" borderId="0" xfId="2" applyFont="1"/>
    <xf numFmtId="0" fontId="2" fillId="0" borderId="0" xfId="2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0" fontId="6" fillId="2" borderId="0" xfId="2" applyFont="1" applyFill="1" applyBorder="1"/>
    <xf numFmtId="0" fontId="2" fillId="0" borderId="0" xfId="2" applyFont="1" applyBorder="1" applyAlignment="1">
      <alignment horizontal="right"/>
    </xf>
    <xf numFmtId="0" fontId="2" fillId="0" borderId="0" xfId="2" applyFont="1" applyBorder="1" applyAlignment="1">
      <alignment horizontal="left" vertical="center" shrinkToFit="1"/>
    </xf>
    <xf numFmtId="0" fontId="2" fillId="0" borderId="0" xfId="2" applyFont="1" applyAlignment="1">
      <alignment horizontal="left" vertical="center" shrinkToFit="1"/>
    </xf>
    <xf numFmtId="0" fontId="5" fillId="0" borderId="0" xfId="2" applyFont="1" applyBorder="1" applyAlignment="1">
      <alignment horizontal="right"/>
    </xf>
    <xf numFmtId="15" fontId="5" fillId="0" borderId="0" xfId="2" applyNumberFormat="1" applyFont="1" applyBorder="1" applyAlignment="1">
      <alignment horizontal="left"/>
    </xf>
    <xf numFmtId="0" fontId="2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0" fontId="5" fillId="0" borderId="0" xfId="2" applyFont="1" applyBorder="1" applyAlignment="1">
      <alignment horizontal="left"/>
    </xf>
    <xf numFmtId="0" fontId="5" fillId="0" borderId="1" xfId="2" applyFont="1" applyBorder="1" applyAlignment="1">
      <alignment vertical="center" wrapText="1" shrinkToFit="1"/>
    </xf>
    <xf numFmtId="0" fontId="2" fillId="2" borderId="0" xfId="2" applyFont="1" applyFill="1" applyBorder="1"/>
    <xf numFmtId="0" fontId="2" fillId="0" borderId="0" xfId="2" applyFont="1" applyBorder="1"/>
    <xf numFmtId="0" fontId="2" fillId="0" borderId="0" xfId="2" applyFont="1" applyAlignment="1">
      <alignment horizontal="center" vertical="center" shrinkToFit="1"/>
    </xf>
    <xf numFmtId="0" fontId="2" fillId="0" borderId="0" xfId="2" applyFont="1" applyAlignment="1">
      <alignment wrapText="1" shrinkToFit="1"/>
    </xf>
    <xf numFmtId="0" fontId="5" fillId="0" borderId="0" xfId="2" applyFont="1" applyAlignment="1"/>
    <xf numFmtId="0" fontId="2" fillId="0" borderId="0" xfId="2" applyFont="1" applyAlignment="1">
      <alignment horizontal="right" shrinkToFit="1"/>
    </xf>
    <xf numFmtId="0" fontId="2" fillId="0" borderId="0" xfId="2" applyFont="1" applyAlignment="1"/>
    <xf numFmtId="0" fontId="5" fillId="0" borderId="0" xfId="2" applyFont="1" applyAlignment="1">
      <alignment horizontal="right" shrinkToFit="1"/>
    </xf>
    <xf numFmtId="0" fontId="2" fillId="0" borderId="0" xfId="2" applyFont="1" applyAlignment="1">
      <alignment horizontal="left" wrapText="1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vertical="center" wrapText="1"/>
    </xf>
    <xf numFmtId="0" fontId="2" fillId="0" borderId="0" xfId="2" applyFont="1" applyAlignment="1">
      <alignment wrapText="1"/>
    </xf>
    <xf numFmtId="0" fontId="5" fillId="0" borderId="0" xfId="2" applyFont="1" applyBorder="1" applyAlignment="1">
      <alignment horizontal="right" vertical="center" wrapText="1"/>
    </xf>
    <xf numFmtId="0" fontId="5" fillId="0" borderId="1" xfId="2" applyFont="1" applyBorder="1" applyAlignment="1">
      <alignment horizontal="right"/>
    </xf>
    <xf numFmtId="0" fontId="7" fillId="0" borderId="0" xfId="2" applyFont="1" applyAlignment="1">
      <alignment horizontal="left"/>
    </xf>
    <xf numFmtId="0" fontId="5" fillId="0" borderId="0" xfId="2" applyFont="1" applyBorder="1"/>
    <xf numFmtId="0" fontId="5" fillId="2" borderId="0" xfId="2" applyFont="1" applyFill="1" applyBorder="1" applyAlignment="1">
      <alignment horizontal="right"/>
    </xf>
    <xf numFmtId="0" fontId="2" fillId="2" borderId="0" xfId="2" applyFont="1" applyFill="1" applyBorder="1" applyAlignment="1">
      <alignment horizontal="left"/>
    </xf>
    <xf numFmtId="0" fontId="8" fillId="2" borderId="0" xfId="2" applyFont="1" applyFill="1" applyBorder="1" applyAlignment="1"/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10" fillId="2" borderId="0" xfId="2" applyFont="1" applyFill="1" applyBorder="1"/>
    <xf numFmtId="39" fontId="10" fillId="2" borderId="0" xfId="2" applyNumberFormat="1" applyFont="1" applyFill="1"/>
    <xf numFmtId="39" fontId="9" fillId="2" borderId="0" xfId="2" applyNumberFormat="1" applyFont="1" applyFill="1" applyAlignment="1">
      <alignment horizontal="right"/>
    </xf>
    <xf numFmtId="164" fontId="9" fillId="2" borderId="0" xfId="2" applyNumberFormat="1" applyFont="1" applyFill="1" applyAlignment="1">
      <alignment horizontal="right"/>
    </xf>
    <xf numFmtId="39" fontId="9" fillId="2" borderId="0" xfId="2" applyNumberFormat="1" applyFont="1" applyFill="1" applyAlignment="1">
      <alignment horizontal="centerContinuous"/>
    </xf>
    <xf numFmtId="0" fontId="10" fillId="0" borderId="5" xfId="2" applyFont="1" applyFill="1" applyBorder="1" applyAlignment="1">
      <alignment horizontal="center" vertical="center" shrinkToFit="1"/>
    </xf>
    <xf numFmtId="0" fontId="10" fillId="0" borderId="6" xfId="2" applyFont="1" applyFill="1" applyBorder="1" applyAlignment="1">
      <alignment horizontal="center" vertical="center" wrapText="1" shrinkToFit="1"/>
    </xf>
    <xf numFmtId="0" fontId="10" fillId="0" borderId="3" xfId="2" applyFont="1" applyFill="1" applyBorder="1" applyAlignment="1">
      <alignment horizontal="center" vertical="center" wrapText="1" shrinkToFit="1"/>
    </xf>
    <xf numFmtId="0" fontId="10" fillId="0" borderId="7" xfId="2" applyFont="1" applyFill="1" applyBorder="1" applyAlignment="1">
      <alignment horizontal="center" vertical="center" shrinkToFit="1"/>
    </xf>
    <xf numFmtId="0" fontId="10" fillId="0" borderId="7" xfId="2" applyFont="1" applyFill="1" applyBorder="1" applyAlignment="1">
      <alignment horizontal="center" vertical="center" shrinkToFi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shrinkToFit="1"/>
    </xf>
    <xf numFmtId="0" fontId="10" fillId="0" borderId="8" xfId="2" applyFont="1" applyFill="1" applyBorder="1" applyAlignment="1">
      <alignment horizontal="center" vertical="center" wrapText="1" shrinkToFit="1"/>
    </xf>
    <xf numFmtId="0" fontId="10" fillId="0" borderId="8" xfId="2" applyFont="1" applyFill="1" applyBorder="1" applyAlignment="1">
      <alignment horizontal="center" vertical="center" wrapText="1" shrinkToFit="1"/>
    </xf>
    <xf numFmtId="0" fontId="2" fillId="3" borderId="3" xfId="2" applyFont="1" applyFill="1" applyBorder="1" applyAlignment="1">
      <alignment horizontal="center" vertical="center" wrapText="1" shrinkToFit="1"/>
    </xf>
    <xf numFmtId="0" fontId="2" fillId="3" borderId="4" xfId="2" applyFont="1" applyFill="1" applyBorder="1" applyAlignment="1">
      <alignment horizontal="center" vertical="center" wrapText="1" shrinkToFit="1"/>
    </xf>
    <xf numFmtId="0" fontId="2" fillId="3" borderId="4" xfId="2" applyFont="1" applyFill="1" applyBorder="1" applyAlignment="1">
      <alignment horizontal="center" vertical="center" wrapText="1" shrinkToFit="1"/>
    </xf>
    <xf numFmtId="0" fontId="10" fillId="0" borderId="0" xfId="2" applyFont="1" applyFill="1" applyBorder="1"/>
    <xf numFmtId="0" fontId="11" fillId="0" borderId="9" xfId="2" applyFont="1" applyFill="1" applyBorder="1" applyAlignment="1">
      <alignment horizontal="center" vertical="center" shrinkToFit="1"/>
    </xf>
    <xf numFmtId="0" fontId="11" fillId="0" borderId="10" xfId="2" applyFont="1" applyFill="1" applyBorder="1" applyAlignment="1">
      <alignment horizontal="center" vertical="center" shrinkToFit="1"/>
    </xf>
    <xf numFmtId="0" fontId="11" fillId="0" borderId="10" xfId="2" applyFont="1" applyFill="1" applyBorder="1" applyAlignment="1">
      <alignment horizontal="center" vertical="center" wrapText="1" shrinkToFit="1"/>
    </xf>
    <xf numFmtId="0" fontId="11" fillId="0" borderId="11" xfId="2" applyFont="1" applyFill="1" applyBorder="1" applyAlignment="1">
      <alignment horizontal="center" vertical="center" shrinkToFit="1"/>
    </xf>
    <xf numFmtId="0" fontId="11" fillId="0" borderId="11" xfId="2" applyFont="1" applyFill="1" applyBorder="1" applyAlignment="1">
      <alignment horizontal="center" vertical="center" wrapText="1" shrinkToFi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shrinkToFit="1"/>
    </xf>
    <xf numFmtId="0" fontId="11" fillId="0" borderId="13" xfId="2" applyFont="1" applyFill="1" applyBorder="1" applyAlignment="1">
      <alignment vertical="center" shrinkToFit="1"/>
    </xf>
    <xf numFmtId="0" fontId="11" fillId="0" borderId="14" xfId="2" applyFont="1" applyFill="1" applyBorder="1" applyAlignment="1">
      <alignment vertical="center" shrinkToFit="1"/>
    </xf>
    <xf numFmtId="0" fontId="12" fillId="3" borderId="12" xfId="2" applyFont="1" applyFill="1" applyBorder="1" applyAlignment="1">
      <alignment horizontal="center" vertical="center" wrapText="1" shrinkToFit="1"/>
    </xf>
    <xf numFmtId="0" fontId="12" fillId="3" borderId="13" xfId="2" applyFont="1" applyFill="1" applyBorder="1" applyAlignment="1">
      <alignment horizontal="center" vertical="center" wrapText="1" shrinkToFit="1"/>
    </xf>
    <xf numFmtId="0" fontId="12" fillId="3" borderId="15" xfId="2" applyFont="1" applyFill="1" applyBorder="1" applyAlignment="1">
      <alignment horizontal="center" vertical="center" wrapText="1" shrinkToFit="1"/>
    </xf>
    <xf numFmtId="0" fontId="12" fillId="3" borderId="16" xfId="2" applyFont="1" applyFill="1" applyBorder="1" applyAlignment="1">
      <alignment horizontal="center" vertical="center" wrapText="1" shrinkToFit="1"/>
    </xf>
    <xf numFmtId="0" fontId="13" fillId="0" borderId="0" xfId="2" applyFont="1" applyFill="1" applyBorder="1"/>
    <xf numFmtId="0" fontId="11" fillId="0" borderId="17" xfId="2" applyFont="1" applyFill="1" applyBorder="1" applyAlignment="1">
      <alignment horizontal="center" vertical="center" shrinkToFit="1"/>
    </xf>
    <xf numFmtId="0" fontId="11" fillId="0" borderId="18" xfId="2" applyFont="1" applyFill="1" applyBorder="1" applyAlignment="1">
      <alignment horizontal="center" vertical="center" shrinkToFit="1"/>
    </xf>
    <xf numFmtId="0" fontId="11" fillId="0" borderId="18" xfId="2" applyFont="1" applyFill="1" applyBorder="1" applyAlignment="1">
      <alignment horizontal="center" vertical="center" wrapText="1" shrinkToFit="1"/>
    </xf>
    <xf numFmtId="0" fontId="13" fillId="0" borderId="18" xfId="2" applyFont="1" applyFill="1" applyBorder="1" applyAlignment="1">
      <alignment horizontal="center" vertical="center" wrapText="1" shrinkToFit="1"/>
    </xf>
    <xf numFmtId="0" fontId="11" fillId="0" borderId="19" xfId="2" applyFont="1" applyFill="1" applyBorder="1" applyAlignment="1">
      <alignment horizontal="center" vertical="center" shrinkToFit="1"/>
    </xf>
    <xf numFmtId="0" fontId="11" fillId="0" borderId="19" xfId="2" applyFont="1" applyFill="1" applyBorder="1" applyAlignment="1">
      <alignment horizontal="center" vertical="center" shrinkToFit="1"/>
    </xf>
    <xf numFmtId="0" fontId="11" fillId="0" borderId="19" xfId="2" applyFont="1" applyFill="1" applyBorder="1" applyAlignment="1">
      <alignment horizontal="center" vertical="center" wrapText="1" shrinkToFit="1"/>
    </xf>
    <xf numFmtId="0" fontId="11" fillId="0" borderId="19" xfId="2" applyFont="1" applyFill="1" applyBorder="1" applyAlignment="1">
      <alignment horizontal="center" vertical="center" wrapText="1"/>
    </xf>
    <xf numFmtId="0" fontId="13" fillId="0" borderId="18" xfId="2" applyFont="1" applyFill="1" applyBorder="1"/>
    <xf numFmtId="0" fontId="13" fillId="0" borderId="19" xfId="2" applyFont="1" applyFill="1" applyBorder="1" applyAlignment="1">
      <alignment horizontal="center" vertical="center" wrapText="1"/>
    </xf>
    <xf numFmtId="0" fontId="11" fillId="0" borderId="19" xfId="2" applyFont="1" applyFill="1" applyBorder="1" applyAlignment="1">
      <alignment horizontal="center" vertical="center" wrapText="1"/>
    </xf>
    <xf numFmtId="0" fontId="12" fillId="3" borderId="20" xfId="2" applyFont="1" applyFill="1" applyBorder="1" applyAlignment="1">
      <alignment horizontal="center" vertical="center" wrapText="1" shrinkToFit="1"/>
    </xf>
    <xf numFmtId="0" fontId="12" fillId="3" borderId="19" xfId="2" applyFont="1" applyFill="1" applyBorder="1" applyAlignment="1">
      <alignment horizontal="center" vertical="center" wrapText="1" shrinkToFit="1"/>
    </xf>
    <xf numFmtId="0" fontId="12" fillId="3" borderId="21" xfId="2" applyFont="1" applyFill="1" applyBorder="1" applyAlignment="1">
      <alignment horizontal="center" vertical="center" wrapText="1" shrinkToFit="1"/>
    </xf>
    <xf numFmtId="0" fontId="12" fillId="3" borderId="22" xfId="2" applyFont="1" applyFill="1" applyBorder="1" applyAlignment="1">
      <alignment horizontal="center" vertical="center" wrapText="1" shrinkToFit="1"/>
    </xf>
    <xf numFmtId="0" fontId="14" fillId="0" borderId="0" xfId="2" applyFont="1" applyFill="1" applyBorder="1"/>
    <xf numFmtId="0" fontId="14" fillId="0" borderId="0" xfId="2" applyFont="1" applyFill="1" applyBorder="1" applyAlignment="1">
      <alignment horizontal="center" vertical="center" shrinkToFit="1"/>
    </xf>
    <xf numFmtId="0" fontId="14" fillId="0" borderId="0" xfId="2" applyFont="1" applyFill="1" applyBorder="1" applyAlignment="1">
      <alignment vertical="center" wrapText="1"/>
    </xf>
    <xf numFmtId="0" fontId="14" fillId="0" borderId="3" xfId="2" applyFont="1" applyFill="1" applyBorder="1"/>
    <xf numFmtId="0" fontId="15" fillId="0" borderId="5" xfId="2" applyFont="1" applyFill="1" applyBorder="1"/>
    <xf numFmtId="0" fontId="15" fillId="0" borderId="3" xfId="2" applyFont="1" applyFill="1" applyBorder="1"/>
    <xf numFmtId="0" fontId="15" fillId="0" borderId="6" xfId="2" applyFont="1" applyFill="1" applyBorder="1"/>
    <xf numFmtId="0" fontId="15" fillId="0" borderId="7" xfId="2" applyFont="1" applyFill="1" applyBorder="1"/>
    <xf numFmtId="0" fontId="15" fillId="0" borderId="4" xfId="2" applyFont="1" applyFill="1" applyBorder="1"/>
    <xf numFmtId="0" fontId="15" fillId="0" borderId="0" xfId="2" applyFont="1" applyFill="1"/>
    <xf numFmtId="0" fontId="16" fillId="0" borderId="23" xfId="2" applyFont="1" applyBorder="1" applyAlignment="1">
      <alignment horizontal="center"/>
    </xf>
    <xf numFmtId="0" fontId="16" fillId="0" borderId="11" xfId="2" applyFont="1" applyFill="1" applyBorder="1" applyAlignment="1">
      <alignment horizontal="center" vertical="center" wrapText="1"/>
    </xf>
    <xf numFmtId="165" fontId="16" fillId="0" borderId="11" xfId="2" applyNumberFormat="1" applyFont="1" applyFill="1" applyBorder="1" applyAlignment="1">
      <alignment horizontal="center" vertical="center" wrapText="1"/>
    </xf>
    <xf numFmtId="2" fontId="16" fillId="0" borderId="11" xfId="2" applyNumberFormat="1" applyFont="1" applyFill="1" applyBorder="1" applyAlignment="1">
      <alignment horizontal="center" vertical="center" wrapText="1" shrinkToFit="1"/>
    </xf>
    <xf numFmtId="2" fontId="16" fillId="0" borderId="11" xfId="2" applyNumberFormat="1" applyFont="1" applyFill="1" applyBorder="1" applyAlignment="1">
      <alignment horizontal="center" vertical="center" wrapText="1"/>
    </xf>
    <xf numFmtId="166" fontId="16" fillId="0" borderId="11" xfId="2" applyNumberFormat="1" applyFont="1" applyFill="1" applyBorder="1" applyAlignment="1">
      <alignment horizontal="center" vertical="center" wrapText="1"/>
    </xf>
    <xf numFmtId="4" fontId="16" fillId="0" borderId="11" xfId="2" applyNumberFormat="1" applyFont="1" applyFill="1" applyBorder="1" applyAlignment="1">
      <alignment horizontal="center" vertical="center" wrapText="1"/>
    </xf>
    <xf numFmtId="0" fontId="16" fillId="0" borderId="11" xfId="2" applyFont="1" applyBorder="1" applyAlignment="1">
      <alignment horizontal="center"/>
    </xf>
    <xf numFmtId="2" fontId="16" fillId="0" borderId="11" xfId="1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9" fontId="16" fillId="0" borderId="11" xfId="2" applyNumberFormat="1" applyFont="1" applyBorder="1" applyAlignment="1">
      <alignment horizontal="center"/>
    </xf>
    <xf numFmtId="43" fontId="16" fillId="0" borderId="11" xfId="1" applyFont="1" applyBorder="1"/>
    <xf numFmtId="4" fontId="14" fillId="0" borderId="24" xfId="3" applyNumberFormat="1" applyFont="1" applyFill="1" applyBorder="1" applyAlignment="1">
      <alignment horizontal="right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6" fillId="0" borderId="0" xfId="2" applyFont="1"/>
    <xf numFmtId="0" fontId="16" fillId="0" borderId="1" xfId="2" applyFont="1" applyFill="1" applyBorder="1" applyAlignment="1">
      <alignment horizontal="center" vertical="center" wrapText="1"/>
    </xf>
    <xf numFmtId="165" fontId="16" fillId="0" borderId="1" xfId="2" applyNumberFormat="1" applyFont="1" applyFill="1" applyBorder="1" applyAlignment="1">
      <alignment horizontal="center" vertical="center" wrapText="1"/>
    </xf>
    <xf numFmtId="2" fontId="16" fillId="0" borderId="1" xfId="2" applyNumberFormat="1" applyFont="1" applyFill="1" applyBorder="1" applyAlignment="1">
      <alignment horizontal="center" vertical="center" wrapText="1" shrinkToFit="1"/>
    </xf>
    <xf numFmtId="2" fontId="16" fillId="0" borderId="1" xfId="2" applyNumberFormat="1" applyFont="1" applyFill="1" applyBorder="1" applyAlignment="1">
      <alignment horizontal="center" vertical="center" wrapText="1"/>
    </xf>
    <xf numFmtId="166" fontId="16" fillId="0" borderId="1" xfId="2" applyNumberFormat="1" applyFont="1" applyFill="1" applyBorder="1" applyAlignment="1">
      <alignment horizontal="center" vertical="center" wrapText="1"/>
    </xf>
    <xf numFmtId="4" fontId="16" fillId="0" borderId="1" xfId="2" applyNumberFormat="1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/>
    </xf>
    <xf numFmtId="2" fontId="16" fillId="0" borderId="1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9" fontId="16" fillId="0" borderId="1" xfId="2" applyNumberFormat="1" applyFont="1" applyBorder="1" applyAlignment="1">
      <alignment horizontal="center"/>
    </xf>
    <xf numFmtId="43" fontId="16" fillId="0" borderId="1" xfId="1" applyFont="1" applyBorder="1"/>
    <xf numFmtId="0" fontId="14" fillId="0" borderId="1" xfId="3" applyFont="1" applyFill="1" applyBorder="1" applyAlignment="1">
      <alignment horizontal="center" vertical="center" wrapText="1"/>
    </xf>
    <xf numFmtId="1" fontId="16" fillId="0" borderId="1" xfId="2" applyNumberFormat="1" applyFont="1" applyFill="1" applyBorder="1" applyAlignment="1">
      <alignment horizontal="center" vertical="center" wrapText="1"/>
    </xf>
    <xf numFmtId="14" fontId="16" fillId="0" borderId="1" xfId="2" applyNumberFormat="1" applyFont="1" applyFill="1" applyBorder="1" applyAlignment="1">
      <alignment horizontal="center" vertical="center" wrapText="1"/>
    </xf>
    <xf numFmtId="167" fontId="16" fillId="0" borderId="1" xfId="2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3" fontId="16" fillId="0" borderId="1" xfId="2" applyNumberFormat="1" applyFont="1" applyFill="1" applyBorder="1" applyAlignment="1">
      <alignment horizontal="center" vertical="center" wrapText="1"/>
    </xf>
    <xf numFmtId="4" fontId="18" fillId="0" borderId="1" xfId="2" applyNumberFormat="1" applyFont="1" applyFill="1" applyBorder="1" applyAlignment="1">
      <alignment horizontal="center" vertical="center" wrapText="1"/>
    </xf>
    <xf numFmtId="168" fontId="17" fillId="0" borderId="1" xfId="0" applyNumberFormat="1" applyFont="1" applyBorder="1" applyAlignment="1">
      <alignment horizontal="center" vertical="center" wrapText="1"/>
    </xf>
    <xf numFmtId="2" fontId="17" fillId="0" borderId="1" xfId="1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4" fontId="14" fillId="0" borderId="1" xfId="3" applyNumberFormat="1" applyFont="1" applyFill="1" applyBorder="1" applyAlignment="1">
      <alignment horizontal="right" vertical="center" wrapText="1"/>
    </xf>
    <xf numFmtId="0" fontId="2" fillId="2" borderId="5" xfId="2" applyFont="1" applyFill="1" applyBorder="1"/>
    <xf numFmtId="0" fontId="2" fillId="2" borderId="8" xfId="2" applyFont="1" applyFill="1" applyBorder="1"/>
    <xf numFmtId="0" fontId="2" fillId="2" borderId="7" xfId="2" applyFont="1" applyFill="1" applyBorder="1"/>
    <xf numFmtId="4" fontId="5" fillId="0" borderId="7" xfId="2" applyNumberFormat="1" applyFont="1" applyFill="1" applyBorder="1" applyAlignment="1">
      <alignment horizontal="center" vertical="center"/>
    </xf>
    <xf numFmtId="0" fontId="2" fillId="0" borderId="3" xfId="2" applyFont="1" applyBorder="1"/>
    <xf numFmtId="4" fontId="5" fillId="0" borderId="3" xfId="2" applyNumberFormat="1" applyFont="1" applyBorder="1"/>
    <xf numFmtId="0" fontId="2" fillId="0" borderId="25" xfId="2" applyFont="1" applyBorder="1"/>
    <xf numFmtId="4" fontId="2" fillId="2" borderId="0" xfId="2" applyNumberFormat="1" applyFont="1" applyFill="1" applyBorder="1"/>
    <xf numFmtId="0" fontId="2" fillId="2" borderId="0" xfId="2" applyFont="1" applyFill="1"/>
    <xf numFmtId="0" fontId="5" fillId="2" borderId="0" xfId="2" applyFont="1" applyFill="1" applyAlignment="1">
      <alignment horizontal="right"/>
    </xf>
    <xf numFmtId="0" fontId="5" fillId="0" borderId="26" xfId="2" applyFont="1" applyBorder="1" applyAlignment="1">
      <alignment horizontal="center"/>
    </xf>
    <xf numFmtId="0" fontId="10" fillId="0" borderId="26" xfId="2" applyFont="1" applyBorder="1" applyAlignment="1">
      <alignment horizontal="left"/>
    </xf>
    <xf numFmtId="0" fontId="9" fillId="0" borderId="26" xfId="2" applyFont="1" applyBorder="1" applyAlignment="1">
      <alignment horizontal="right"/>
    </xf>
    <xf numFmtId="0" fontId="9" fillId="0" borderId="0" xfId="2" applyFont="1"/>
    <xf numFmtId="0" fontId="5" fillId="0" borderId="26" xfId="2" applyFont="1" applyBorder="1" applyAlignment="1">
      <alignment horizontal="left" shrinkToFit="1"/>
    </xf>
    <xf numFmtId="0" fontId="2" fillId="0" borderId="26" xfId="2" applyFont="1" applyBorder="1" applyAlignment="1">
      <alignment horizontal="left" shrinkToFit="1"/>
    </xf>
    <xf numFmtId="0" fontId="5" fillId="0" borderId="26" xfId="2" applyFont="1" applyBorder="1" applyAlignment="1">
      <alignment horizontal="right"/>
    </xf>
    <xf numFmtId="0" fontId="9" fillId="0" borderId="26" xfId="2" applyFont="1" applyBorder="1" applyAlignment="1">
      <alignment horizontal="left" shrinkToFit="1"/>
    </xf>
    <xf numFmtId="0" fontId="2" fillId="0" borderId="26" xfId="2" applyFont="1" applyBorder="1" applyAlignment="1">
      <alignment horizontal="left" shrinkToFit="1"/>
    </xf>
    <xf numFmtId="0" fontId="2" fillId="0" borderId="0" xfId="2" applyFont="1" applyBorder="1" applyAlignment="1">
      <alignment horizontal="left" shrinkToFit="1"/>
    </xf>
    <xf numFmtId="0" fontId="9" fillId="0" borderId="0" xfId="2" applyFont="1" applyBorder="1" applyAlignment="1">
      <alignment horizontal="center" shrinkToFit="1"/>
    </xf>
    <xf numFmtId="43" fontId="5" fillId="0" borderId="26" xfId="4" applyFont="1" applyBorder="1" applyAlignment="1">
      <alignment horizontal="left"/>
    </xf>
    <xf numFmtId="0" fontId="2" fillId="0" borderId="0" xfId="2" applyFont="1" applyFill="1" applyBorder="1"/>
    <xf numFmtId="0" fontId="5" fillId="0" borderId="26" xfId="2" applyFont="1" applyBorder="1" applyAlignment="1">
      <alignment horizontal="left" vertical="center" shrinkToFit="1"/>
    </xf>
    <xf numFmtId="0" fontId="2" fillId="0" borderId="26" xfId="2" applyFont="1" applyFill="1" applyBorder="1"/>
    <xf numFmtId="0" fontId="5" fillId="0" borderId="0" xfId="2" applyFont="1" applyBorder="1" applyAlignment="1">
      <alignment horizontal="center"/>
    </xf>
    <xf numFmtId="0" fontId="5" fillId="0" borderId="0" xfId="2" applyFont="1" applyBorder="1" applyAlignment="1"/>
    <xf numFmtId="0" fontId="9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center"/>
    </xf>
  </cellXfs>
  <cellStyles count="5">
    <cellStyle name="Millares" xfId="1" builtinId="3"/>
    <cellStyle name="Millares 2 3" xfId="4"/>
    <cellStyle name="Normal" xfId="0" builtinId="0"/>
    <cellStyle name="Normal 2 10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676275</xdr:colOff>
      <xdr:row>11</xdr:row>
      <xdr:rowOff>142875</xdr:rowOff>
    </xdr:from>
    <xdr:to>
      <xdr:col>20</xdr:col>
      <xdr:colOff>676275</xdr:colOff>
      <xdr:row>11</xdr:row>
      <xdr:rowOff>142875</xdr:rowOff>
    </xdr:to>
    <xdr:sp macro="" textlink="">
      <xdr:nvSpPr>
        <xdr:cNvPr id="2" name="Line 508"/>
        <xdr:cNvSpPr>
          <a:spLocks noChangeShapeType="1"/>
        </xdr:cNvSpPr>
      </xdr:nvSpPr>
      <xdr:spPr bwMode="auto">
        <a:xfrm>
          <a:off x="16897350" y="1971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276225</xdr:colOff>
      <xdr:row>7</xdr:row>
      <xdr:rowOff>69273</xdr:rowOff>
    </xdr:from>
    <xdr:to>
      <xdr:col>10</xdr:col>
      <xdr:colOff>647700</xdr:colOff>
      <xdr:row>11</xdr:row>
      <xdr:rowOff>142875</xdr:rowOff>
    </xdr:to>
    <xdr:sp macro="" textlink="">
      <xdr:nvSpPr>
        <xdr:cNvPr id="3" name="AutoShape 726"/>
        <xdr:cNvSpPr>
          <a:spLocks/>
        </xdr:cNvSpPr>
      </xdr:nvSpPr>
      <xdr:spPr bwMode="auto">
        <a:xfrm>
          <a:off x="8753475" y="1250373"/>
          <a:ext cx="371475" cy="721302"/>
        </a:xfrm>
        <a:prstGeom prst="leftBrace">
          <a:avLst>
            <a:gd name="adj1" fmla="val 150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28</xdr:col>
      <xdr:colOff>0</xdr:colOff>
      <xdr:row>5</xdr:row>
      <xdr:rowOff>39832</xdr:rowOff>
    </xdr:from>
    <xdr:ext cx="1013114" cy="865909"/>
    <xdr:pic>
      <xdr:nvPicPr>
        <xdr:cNvPr id="4" name="5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5384"/>
        <a:stretch/>
      </xdr:blipFill>
      <xdr:spPr>
        <a:xfrm>
          <a:off x="22078950" y="897082"/>
          <a:ext cx="1013114" cy="865909"/>
        </a:xfrm>
        <a:prstGeom prst="rect">
          <a:avLst/>
        </a:prstGeom>
      </xdr:spPr>
    </xdr:pic>
    <xdr:clientData/>
  </xdr:oneCellAnchor>
  <xdr:twoCellAnchor>
    <xdr:from>
      <xdr:col>2</xdr:col>
      <xdr:colOff>180975</xdr:colOff>
      <xdr:row>5</xdr:row>
      <xdr:rowOff>105353</xdr:rowOff>
    </xdr:from>
    <xdr:to>
      <xdr:col>4</xdr:col>
      <xdr:colOff>38100</xdr:colOff>
      <xdr:row>12</xdr:row>
      <xdr:rowOff>36356</xdr:rowOff>
    </xdr:to>
    <xdr:pic>
      <xdr:nvPicPr>
        <xdr:cNvPr id="5" name="Picture 4" descr="nvoesc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962603"/>
          <a:ext cx="866775" cy="1064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_ForCtaPubMpal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INM"/>
      <sheetName val="INV MUE"/>
      <sheetName val="INV BAJ COST"/>
      <sheetName val="HOJA DE TRABAJO"/>
      <sheetName val="CONCILIACIÓN"/>
      <sheetName val="Altas y Bajas B INM"/>
      <sheetName val="Altas y Bajas B M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H158"/>
  <sheetViews>
    <sheetView showGridLines="0" tabSelected="1" view="pageBreakPreview" zoomScaleNormal="100" zoomScaleSheetLayoutView="100" workbookViewId="0">
      <selection activeCell="A7" sqref="A7"/>
    </sheetView>
  </sheetViews>
  <sheetFormatPr baseColWidth="10" defaultColWidth="11.42578125" defaultRowHeight="12.75" x14ac:dyDescent="0.2"/>
  <cols>
    <col min="1" max="1" width="4.42578125" style="1" customWidth="1"/>
    <col min="2" max="2" width="7.7109375" style="1" customWidth="1"/>
    <col min="3" max="3" width="5.5703125" style="1" customWidth="1"/>
    <col min="4" max="4" width="9.5703125" style="1" customWidth="1"/>
    <col min="5" max="5" width="10.85546875" style="1" customWidth="1"/>
    <col min="6" max="6" width="16.28515625" style="1" customWidth="1"/>
    <col min="7" max="7" width="22.85546875" style="1" customWidth="1"/>
    <col min="8" max="8" width="19.42578125" style="1" customWidth="1"/>
    <col min="9" max="9" width="15" style="1" customWidth="1"/>
    <col min="10" max="10" width="15.42578125" style="1" customWidth="1"/>
    <col min="11" max="11" width="12" style="1" customWidth="1"/>
    <col min="12" max="12" width="11.28515625" style="1" customWidth="1"/>
    <col min="13" max="13" width="12" style="1" customWidth="1"/>
    <col min="14" max="14" width="10.140625" style="1" customWidth="1"/>
    <col min="15" max="15" width="14.42578125" style="1" customWidth="1"/>
    <col min="16" max="16" width="11.85546875" style="1" customWidth="1"/>
    <col min="17" max="17" width="13" style="1" customWidth="1"/>
    <col min="18" max="18" width="9.7109375" style="1" customWidth="1"/>
    <col min="19" max="19" width="12.28515625" style="1" customWidth="1"/>
    <col min="20" max="20" width="9.42578125" style="1" customWidth="1"/>
    <col min="21" max="21" width="10.140625" style="1" customWidth="1"/>
    <col min="22" max="22" width="17.140625" style="1" bestFit="1" customWidth="1"/>
    <col min="23" max="23" width="12.42578125" style="1" customWidth="1"/>
    <col min="24" max="24" width="12.5703125" style="1" customWidth="1"/>
    <col min="25" max="25" width="6.7109375" style="1" customWidth="1"/>
    <col min="26" max="26" width="8" style="1" customWidth="1"/>
    <col min="27" max="27" width="10.140625" style="1" bestFit="1" customWidth="1"/>
    <col min="28" max="28" width="10.7109375" style="1" bestFit="1" customWidth="1"/>
    <col min="29" max="29" width="11.85546875" style="1" customWidth="1"/>
    <col min="30" max="30" width="8.28515625" style="1" customWidth="1"/>
    <col min="31" max="31" width="9.28515625" style="1" customWidth="1"/>
    <col min="32" max="32" width="11.85546875" style="1" bestFit="1" customWidth="1"/>
    <col min="33" max="33" width="13" style="1" customWidth="1"/>
    <col min="34" max="34" width="3.85546875" style="1" customWidth="1"/>
    <col min="35" max="35" width="4.7109375" style="1" customWidth="1"/>
    <col min="36" max="16384" width="11.42578125" style="1"/>
  </cols>
  <sheetData>
    <row r="1" spans="3:34" ht="7.9" customHeight="1" x14ac:dyDescent="0.2"/>
    <row r="2" spans="3:34" ht="16.149999999999999" customHeight="1" x14ac:dyDescent="0.2"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3:34" ht="16.149999999999999" customHeight="1" x14ac:dyDescent="0.25">
      <c r="C3" s="2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</row>
    <row r="4" spans="3:34" ht="16.149999999999999" customHeight="1" x14ac:dyDescent="0.2">
      <c r="C4" s="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</row>
    <row r="5" spans="3:34" x14ac:dyDescent="0.2">
      <c r="H5" s="6"/>
      <c r="I5" s="6"/>
      <c r="J5" s="6"/>
    </row>
    <row r="6" spans="3:34" s="1" customFormat="1" x14ac:dyDescent="0.2">
      <c r="H6" s="6"/>
      <c r="I6" s="6"/>
      <c r="J6" s="6"/>
    </row>
    <row r="7" spans="3:34" s="1" customFormat="1" x14ac:dyDescent="0.2">
      <c r="H7" s="6"/>
      <c r="I7" s="6"/>
      <c r="J7" s="6"/>
    </row>
    <row r="8" spans="3:34" s="1" customFormat="1" x14ac:dyDescent="0.2">
      <c r="H8" s="6"/>
      <c r="I8" s="6"/>
      <c r="J8" s="6"/>
      <c r="L8" s="7" t="s">
        <v>3</v>
      </c>
      <c r="N8" s="8" t="s">
        <v>4</v>
      </c>
    </row>
    <row r="9" spans="3:34" s="1" customFormat="1" x14ac:dyDescent="0.2">
      <c r="E9" s="9"/>
      <c r="F9" s="10"/>
      <c r="H9" s="10"/>
      <c r="I9" s="10"/>
      <c r="J9" s="10"/>
      <c r="K9" s="10"/>
      <c r="L9" s="11" t="s">
        <v>5</v>
      </c>
      <c r="M9" s="11"/>
      <c r="N9" s="12"/>
      <c r="O9" s="11"/>
      <c r="P9" s="11"/>
      <c r="Q9" s="13"/>
      <c r="R9" s="13"/>
      <c r="S9" s="14" t="s">
        <v>6</v>
      </c>
      <c r="T9" s="15" t="s">
        <v>7</v>
      </c>
      <c r="U9" s="15"/>
      <c r="V9" s="16"/>
      <c r="W9" s="10"/>
      <c r="X9" s="10"/>
      <c r="Z9" s="17"/>
      <c r="AA9" s="18"/>
      <c r="AB9" s="18"/>
    </row>
    <row r="10" spans="3:34" s="1" customFormat="1" x14ac:dyDescent="0.2">
      <c r="E10" s="9"/>
      <c r="F10" s="19" t="s">
        <v>8</v>
      </c>
      <c r="G10" s="11" t="s">
        <v>9</v>
      </c>
      <c r="H10" s="20"/>
      <c r="I10" s="11"/>
      <c r="J10" s="17" t="s">
        <v>10</v>
      </c>
      <c r="K10" s="21"/>
      <c r="L10" s="11" t="s">
        <v>11</v>
      </c>
      <c r="M10" s="11"/>
      <c r="N10" s="22"/>
      <c r="O10" s="11"/>
      <c r="P10" s="11"/>
      <c r="Q10" s="23"/>
      <c r="R10" s="24"/>
      <c r="S10" s="17"/>
      <c r="T10" s="15"/>
      <c r="U10" s="15"/>
      <c r="V10" s="15"/>
      <c r="W10" s="25"/>
      <c r="X10" s="16"/>
      <c r="Y10" s="26"/>
      <c r="Z10" s="17"/>
      <c r="AA10" s="21"/>
      <c r="AB10" s="21"/>
    </row>
    <row r="11" spans="3:34" s="1" customFormat="1" x14ac:dyDescent="0.2">
      <c r="E11" s="27"/>
      <c r="F11" s="28" t="s">
        <v>12</v>
      </c>
      <c r="G11" s="29" t="s">
        <v>13</v>
      </c>
      <c r="H11" s="30"/>
      <c r="I11" s="31" t="s">
        <v>14</v>
      </c>
      <c r="J11" s="32"/>
      <c r="K11" s="32"/>
      <c r="L11" s="11" t="s">
        <v>15</v>
      </c>
      <c r="M11" s="11"/>
      <c r="N11" s="33"/>
      <c r="O11" s="11"/>
      <c r="P11" s="11"/>
      <c r="Q11" s="23"/>
      <c r="R11" s="24"/>
      <c r="S11" s="17"/>
      <c r="T11" s="15"/>
      <c r="U11" s="15"/>
      <c r="V11" s="15"/>
      <c r="W11" s="25"/>
      <c r="X11" s="16"/>
      <c r="Y11" s="34"/>
      <c r="Z11" s="35"/>
      <c r="AA11" s="21"/>
      <c r="AB11" s="21"/>
    </row>
    <row r="12" spans="3:34" s="1" customFormat="1" x14ac:dyDescent="0.2">
      <c r="C12" s="10"/>
      <c r="D12" s="10"/>
      <c r="E12" s="27"/>
      <c r="G12" s="27"/>
      <c r="H12" s="27"/>
      <c r="I12" s="27"/>
      <c r="J12" s="27"/>
      <c r="K12" s="27"/>
      <c r="L12" s="11" t="s">
        <v>16</v>
      </c>
      <c r="M12" s="11"/>
      <c r="N12" s="36"/>
      <c r="O12" s="37" t="s">
        <v>17</v>
      </c>
      <c r="P12" s="37"/>
      <c r="Q12" s="23"/>
      <c r="R12" s="38"/>
      <c r="S12" s="39"/>
      <c r="T12" s="40"/>
      <c r="U12" s="40"/>
      <c r="V12" s="41"/>
      <c r="Z12" s="17"/>
    </row>
    <row r="13" spans="3:34" s="1" customFormat="1" ht="13.5" thickBot="1" x14ac:dyDescent="0.25">
      <c r="C13" s="10"/>
      <c r="D13" s="10"/>
      <c r="E13" s="10"/>
      <c r="F13" s="10"/>
      <c r="G13" s="10"/>
      <c r="H13" s="10"/>
      <c r="I13" s="10"/>
      <c r="J13" s="10"/>
      <c r="K13" s="10"/>
      <c r="L13" s="10"/>
      <c r="AC13" s="24"/>
      <c r="AD13" s="24"/>
      <c r="AE13" s="24"/>
      <c r="AF13" s="24"/>
    </row>
    <row r="14" spans="3:34" s="45" customFormat="1" ht="20.25" customHeight="1" thickTop="1" thickBot="1" x14ac:dyDescent="0.25">
      <c r="C14" s="42" t="s">
        <v>18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4"/>
    </row>
    <row r="15" spans="3:34" s="45" customFormat="1" ht="7.5" customHeight="1" thickTop="1" thickBot="1" x14ac:dyDescent="0.25">
      <c r="C15" s="46"/>
      <c r="D15" s="46"/>
      <c r="E15" s="46"/>
      <c r="F15" s="46"/>
      <c r="G15" s="46"/>
      <c r="H15" s="47"/>
      <c r="I15" s="47"/>
      <c r="J15" s="47"/>
      <c r="K15" s="48"/>
      <c r="L15" s="49"/>
      <c r="M15" s="47"/>
      <c r="N15" s="47"/>
      <c r="O15" s="47"/>
      <c r="P15" s="47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</row>
    <row r="16" spans="3:34" s="62" customFormat="1" ht="18" customHeight="1" thickTop="1" thickBot="1" x14ac:dyDescent="0.25">
      <c r="C16" s="50">
        <v>5</v>
      </c>
      <c r="D16" s="51">
        <v>6</v>
      </c>
      <c r="E16" s="52"/>
      <c r="F16" s="53">
        <v>7</v>
      </c>
      <c r="G16" s="53">
        <v>8</v>
      </c>
      <c r="H16" s="53">
        <v>9</v>
      </c>
      <c r="I16" s="53">
        <v>10</v>
      </c>
      <c r="J16" s="54">
        <v>11</v>
      </c>
      <c r="K16" s="54"/>
      <c r="L16" s="54"/>
      <c r="M16" s="54"/>
      <c r="N16" s="53">
        <v>12</v>
      </c>
      <c r="O16" s="53">
        <v>13</v>
      </c>
      <c r="P16" s="53">
        <v>14</v>
      </c>
      <c r="Q16" s="53">
        <v>15</v>
      </c>
      <c r="R16" s="55">
        <v>16</v>
      </c>
      <c r="S16" s="53">
        <v>17</v>
      </c>
      <c r="T16" s="53">
        <v>18</v>
      </c>
      <c r="U16" s="53">
        <v>19</v>
      </c>
      <c r="V16" s="53">
        <v>20</v>
      </c>
      <c r="W16" s="53">
        <v>21</v>
      </c>
      <c r="X16" s="56">
        <v>22</v>
      </c>
      <c r="Y16" s="51">
        <v>23</v>
      </c>
      <c r="Z16" s="52"/>
      <c r="AA16" s="57"/>
      <c r="AB16" s="58">
        <v>24</v>
      </c>
      <c r="AC16" s="59">
        <v>25</v>
      </c>
      <c r="AD16" s="59"/>
      <c r="AE16" s="59"/>
      <c r="AF16" s="60"/>
      <c r="AG16" s="61">
        <v>26</v>
      </c>
    </row>
    <row r="17" spans="3:33" s="77" customFormat="1" ht="15" customHeight="1" thickTop="1" x14ac:dyDescent="0.2">
      <c r="C17" s="63" t="s">
        <v>19</v>
      </c>
      <c r="D17" s="64" t="s">
        <v>20</v>
      </c>
      <c r="E17" s="64" t="s">
        <v>21</v>
      </c>
      <c r="F17" s="65" t="s">
        <v>22</v>
      </c>
      <c r="G17" s="64" t="s">
        <v>23</v>
      </c>
      <c r="H17" s="65" t="s">
        <v>24</v>
      </c>
      <c r="I17" s="66" t="s">
        <v>25</v>
      </c>
      <c r="J17" s="66" t="s">
        <v>26</v>
      </c>
      <c r="K17" s="66"/>
      <c r="L17" s="66"/>
      <c r="M17" s="66"/>
      <c r="N17" s="64" t="s">
        <v>27</v>
      </c>
      <c r="O17" s="64" t="s">
        <v>27</v>
      </c>
      <c r="P17" s="64" t="s">
        <v>28</v>
      </c>
      <c r="Q17" s="67" t="s">
        <v>29</v>
      </c>
      <c r="R17" s="68" t="s">
        <v>30</v>
      </c>
      <c r="S17" s="65" t="s">
        <v>31</v>
      </c>
      <c r="T17" s="69" t="s">
        <v>32</v>
      </c>
      <c r="U17" s="68" t="s">
        <v>33</v>
      </c>
      <c r="V17" s="68" t="s">
        <v>34</v>
      </c>
      <c r="W17" s="64" t="s">
        <v>35</v>
      </c>
      <c r="X17" s="64" t="s">
        <v>36</v>
      </c>
      <c r="Y17" s="70"/>
      <c r="Z17" s="71" t="s">
        <v>37</v>
      </c>
      <c r="AA17" s="72"/>
      <c r="AB17" s="65" t="s">
        <v>38</v>
      </c>
      <c r="AC17" s="73" t="s">
        <v>39</v>
      </c>
      <c r="AD17" s="74"/>
      <c r="AE17" s="74"/>
      <c r="AF17" s="75"/>
      <c r="AG17" s="76" t="s">
        <v>40</v>
      </c>
    </row>
    <row r="18" spans="3:33" s="77" customFormat="1" ht="27" customHeight="1" thickBot="1" x14ac:dyDescent="0.25">
      <c r="C18" s="78" t="s">
        <v>41</v>
      </c>
      <c r="D18" s="79" t="s">
        <v>42</v>
      </c>
      <c r="E18" s="79" t="s">
        <v>43</v>
      </c>
      <c r="F18" s="80"/>
      <c r="G18" s="79" t="s">
        <v>44</v>
      </c>
      <c r="H18" s="81"/>
      <c r="I18" s="82"/>
      <c r="J18" s="83" t="s">
        <v>45</v>
      </c>
      <c r="K18" s="83" t="s">
        <v>46</v>
      </c>
      <c r="L18" s="83" t="s">
        <v>47</v>
      </c>
      <c r="M18" s="83" t="s">
        <v>48</v>
      </c>
      <c r="N18" s="79" t="s">
        <v>49</v>
      </c>
      <c r="O18" s="79" t="s">
        <v>50</v>
      </c>
      <c r="P18" s="79" t="s">
        <v>51</v>
      </c>
      <c r="Q18" s="84"/>
      <c r="R18" s="85"/>
      <c r="S18" s="80"/>
      <c r="T18" s="86"/>
      <c r="U18" s="87"/>
      <c r="V18" s="85"/>
      <c r="W18" s="79" t="s">
        <v>52</v>
      </c>
      <c r="X18" s="79" t="s">
        <v>51</v>
      </c>
      <c r="Y18" s="79" t="s">
        <v>53</v>
      </c>
      <c r="Z18" s="88" t="s">
        <v>54</v>
      </c>
      <c r="AA18" s="88" t="s">
        <v>55</v>
      </c>
      <c r="AB18" s="80"/>
      <c r="AC18" s="89" t="s">
        <v>56</v>
      </c>
      <c r="AD18" s="89" t="s">
        <v>57</v>
      </c>
      <c r="AE18" s="90" t="s">
        <v>58</v>
      </c>
      <c r="AF18" s="91" t="s">
        <v>59</v>
      </c>
      <c r="AG18" s="92"/>
    </row>
    <row r="19" spans="3:33" s="93" customFormat="1" ht="11.25" customHeight="1" thickTop="1" thickBot="1" x14ac:dyDescent="0.25">
      <c r="I19" s="94"/>
      <c r="T19" s="94"/>
      <c r="V19" s="95"/>
      <c r="W19" s="94"/>
      <c r="X19" s="94"/>
      <c r="Y19" s="94"/>
      <c r="AC19" s="96"/>
      <c r="AD19" s="96"/>
      <c r="AE19" s="96"/>
      <c r="AF19" s="96"/>
      <c r="AG19" s="96"/>
    </row>
    <row r="20" spans="3:33" s="102" customFormat="1" ht="13.5" thickTop="1" thickBot="1" x14ac:dyDescent="0.25">
      <c r="C20" s="97" t="s">
        <v>60</v>
      </c>
      <c r="D20" s="97" t="s">
        <v>60</v>
      </c>
      <c r="E20" s="97" t="s">
        <v>60</v>
      </c>
      <c r="F20" s="97" t="s">
        <v>60</v>
      </c>
      <c r="G20" s="97" t="s">
        <v>60</v>
      </c>
      <c r="H20" s="97" t="s">
        <v>60</v>
      </c>
      <c r="I20" s="97" t="s">
        <v>60</v>
      </c>
      <c r="J20" s="97" t="s">
        <v>60</v>
      </c>
      <c r="K20" s="97" t="s">
        <v>60</v>
      </c>
      <c r="L20" s="97" t="s">
        <v>60</v>
      </c>
      <c r="M20" s="97" t="s">
        <v>60</v>
      </c>
      <c r="N20" s="97" t="s">
        <v>60</v>
      </c>
      <c r="O20" s="97" t="s">
        <v>60</v>
      </c>
      <c r="P20" s="97"/>
      <c r="Q20" s="97" t="s">
        <v>60</v>
      </c>
      <c r="R20" s="97" t="s">
        <v>60</v>
      </c>
      <c r="S20" s="97" t="s">
        <v>60</v>
      </c>
      <c r="T20" s="97" t="s">
        <v>60</v>
      </c>
      <c r="U20" s="97" t="s">
        <v>60</v>
      </c>
      <c r="V20" s="97" t="s">
        <v>60</v>
      </c>
      <c r="W20" s="97" t="s">
        <v>60</v>
      </c>
      <c r="X20" s="97" t="s">
        <v>60</v>
      </c>
      <c r="Y20" s="97" t="s">
        <v>60</v>
      </c>
      <c r="Z20" s="97" t="s">
        <v>60</v>
      </c>
      <c r="AA20" s="97" t="s">
        <v>60</v>
      </c>
      <c r="AB20" s="97"/>
      <c r="AC20" s="98"/>
      <c r="AD20" s="99"/>
      <c r="AE20" s="99"/>
      <c r="AF20" s="100"/>
      <c r="AG20" s="101"/>
    </row>
    <row r="21" spans="3:33" s="117" customFormat="1" ht="36.75" thickTop="1" x14ac:dyDescent="0.2">
      <c r="C21" s="103">
        <v>1</v>
      </c>
      <c r="D21" s="104">
        <v>1231</v>
      </c>
      <c r="E21" s="105">
        <v>3</v>
      </c>
      <c r="F21" s="105" t="s">
        <v>61</v>
      </c>
      <c r="G21" s="104" t="s">
        <v>62</v>
      </c>
      <c r="H21" s="104" t="s">
        <v>63</v>
      </c>
      <c r="I21" s="104" t="s">
        <v>64</v>
      </c>
      <c r="J21" s="106" t="s">
        <v>65</v>
      </c>
      <c r="K21" s="107" t="s">
        <v>66</v>
      </c>
      <c r="L21" s="107" t="s">
        <v>67</v>
      </c>
      <c r="M21" s="107" t="s">
        <v>68</v>
      </c>
      <c r="N21" s="107" t="s">
        <v>69</v>
      </c>
      <c r="O21" s="107" t="s">
        <v>70</v>
      </c>
      <c r="P21" s="108">
        <v>31635</v>
      </c>
      <c r="Q21" s="109">
        <v>5685</v>
      </c>
      <c r="R21" s="104" t="s">
        <v>71</v>
      </c>
      <c r="S21" s="110"/>
      <c r="T21" s="104" t="s">
        <v>72</v>
      </c>
      <c r="U21" s="104" t="s">
        <v>72</v>
      </c>
      <c r="V21" s="104" t="s">
        <v>73</v>
      </c>
      <c r="W21" s="111">
        <v>0</v>
      </c>
      <c r="X21" s="104" t="s">
        <v>74</v>
      </c>
      <c r="Y21" s="104" t="s">
        <v>70</v>
      </c>
      <c r="Z21" s="104" t="s">
        <v>72</v>
      </c>
      <c r="AA21" s="104" t="s">
        <v>70</v>
      </c>
      <c r="AB21" s="104" t="s">
        <v>70</v>
      </c>
      <c r="AC21" s="112"/>
      <c r="AD21" s="113">
        <v>0.02</v>
      </c>
      <c r="AE21" s="114">
        <f t="shared" ref="AE21:AE84" si="0">+Q21*0.02/12</f>
        <v>9.4749999999999996</v>
      </c>
      <c r="AF21" s="115">
        <f t="shared" ref="AF21:AF84" si="1">+Q21*0.02*4.5</f>
        <v>511.65000000000003</v>
      </c>
      <c r="AG21" s="116"/>
    </row>
    <row r="22" spans="3:33" s="117" customFormat="1" ht="36" x14ac:dyDescent="0.2">
      <c r="C22" s="103">
        <v>2</v>
      </c>
      <c r="D22" s="118">
        <v>1231</v>
      </c>
      <c r="E22" s="119">
        <v>3</v>
      </c>
      <c r="F22" s="119" t="s">
        <v>61</v>
      </c>
      <c r="G22" s="118" t="s">
        <v>75</v>
      </c>
      <c r="H22" s="118" t="s">
        <v>63</v>
      </c>
      <c r="I22" s="118" t="s">
        <v>64</v>
      </c>
      <c r="J22" s="120" t="s">
        <v>76</v>
      </c>
      <c r="K22" s="121" t="s">
        <v>76</v>
      </c>
      <c r="L22" s="121" t="s">
        <v>77</v>
      </c>
      <c r="M22" s="121" t="s">
        <v>77</v>
      </c>
      <c r="N22" s="121" t="s">
        <v>78</v>
      </c>
      <c r="O22" s="121" t="s">
        <v>70</v>
      </c>
      <c r="P22" s="122" t="s">
        <v>70</v>
      </c>
      <c r="Q22" s="123">
        <v>83000</v>
      </c>
      <c r="R22" s="118" t="s">
        <v>71</v>
      </c>
      <c r="S22" s="124"/>
      <c r="T22" s="118" t="s">
        <v>72</v>
      </c>
      <c r="U22" s="118" t="s">
        <v>72</v>
      </c>
      <c r="V22" s="118" t="s">
        <v>79</v>
      </c>
      <c r="W22" s="125">
        <v>186939</v>
      </c>
      <c r="X22" s="118" t="s">
        <v>80</v>
      </c>
      <c r="Y22" s="118" t="s">
        <v>70</v>
      </c>
      <c r="Z22" s="118" t="s">
        <v>72</v>
      </c>
      <c r="AA22" s="118" t="s">
        <v>70</v>
      </c>
      <c r="AB22" s="118" t="s">
        <v>70</v>
      </c>
      <c r="AC22" s="126"/>
      <c r="AD22" s="127">
        <v>0.02</v>
      </c>
      <c r="AE22" s="128">
        <f t="shared" si="0"/>
        <v>138.33333333333334</v>
      </c>
      <c r="AF22" s="115">
        <f t="shared" si="1"/>
        <v>7470</v>
      </c>
      <c r="AG22" s="129"/>
    </row>
    <row r="23" spans="3:33" s="117" customFormat="1" ht="24" x14ac:dyDescent="0.2">
      <c r="C23" s="103">
        <v>3</v>
      </c>
      <c r="D23" s="118">
        <v>1231</v>
      </c>
      <c r="E23" s="119">
        <v>3</v>
      </c>
      <c r="F23" s="119" t="s">
        <v>61</v>
      </c>
      <c r="G23" s="118" t="s">
        <v>81</v>
      </c>
      <c r="H23" s="118" t="s">
        <v>82</v>
      </c>
      <c r="I23" s="118" t="s">
        <v>83</v>
      </c>
      <c r="J23" s="120" t="s">
        <v>84</v>
      </c>
      <c r="K23" s="121" t="s">
        <v>84</v>
      </c>
      <c r="L23" s="121" t="s">
        <v>84</v>
      </c>
      <c r="M23" s="121" t="s">
        <v>84</v>
      </c>
      <c r="N23" s="121">
        <v>925000</v>
      </c>
      <c r="O23" s="121" t="s">
        <v>70</v>
      </c>
      <c r="P23" s="122" t="s">
        <v>84</v>
      </c>
      <c r="Q23" s="123">
        <v>15000</v>
      </c>
      <c r="R23" s="118" t="s">
        <v>81</v>
      </c>
      <c r="S23" s="124"/>
      <c r="T23" s="118" t="s">
        <v>72</v>
      </c>
      <c r="U23" s="118" t="s">
        <v>72</v>
      </c>
      <c r="V23" s="118" t="s">
        <v>85</v>
      </c>
      <c r="W23" s="125">
        <v>0</v>
      </c>
      <c r="X23" s="118" t="s">
        <v>86</v>
      </c>
      <c r="Y23" s="118" t="s">
        <v>70</v>
      </c>
      <c r="Z23" s="118" t="s">
        <v>72</v>
      </c>
      <c r="AA23" s="118" t="s">
        <v>70</v>
      </c>
      <c r="AB23" s="118" t="s">
        <v>70</v>
      </c>
      <c r="AC23" s="126"/>
      <c r="AD23" s="127">
        <v>0.02</v>
      </c>
      <c r="AE23" s="128">
        <f t="shared" si="0"/>
        <v>25</v>
      </c>
      <c r="AF23" s="115">
        <f t="shared" si="1"/>
        <v>1350</v>
      </c>
      <c r="AG23" s="129"/>
    </row>
    <row r="24" spans="3:33" s="117" customFormat="1" ht="36" x14ac:dyDescent="0.2">
      <c r="C24" s="103">
        <v>4</v>
      </c>
      <c r="D24" s="118">
        <v>1231</v>
      </c>
      <c r="E24" s="119">
        <v>3</v>
      </c>
      <c r="F24" s="119" t="s">
        <v>61</v>
      </c>
      <c r="G24" s="118" t="s">
        <v>87</v>
      </c>
      <c r="H24" s="118" t="s">
        <v>82</v>
      </c>
      <c r="I24" s="118" t="s">
        <v>88</v>
      </c>
      <c r="J24" s="120" t="s">
        <v>70</v>
      </c>
      <c r="K24" s="121" t="s">
        <v>70</v>
      </c>
      <c r="L24" s="121" t="s">
        <v>70</v>
      </c>
      <c r="M24" s="121" t="s">
        <v>70</v>
      </c>
      <c r="N24" s="121" t="s">
        <v>89</v>
      </c>
      <c r="O24" s="121" t="s">
        <v>70</v>
      </c>
      <c r="P24" s="122" t="s">
        <v>70</v>
      </c>
      <c r="Q24" s="123">
        <v>5000</v>
      </c>
      <c r="R24" s="118" t="s">
        <v>87</v>
      </c>
      <c r="S24" s="124"/>
      <c r="T24" s="118" t="s">
        <v>72</v>
      </c>
      <c r="U24" s="118" t="s">
        <v>72</v>
      </c>
      <c r="V24" s="118" t="s">
        <v>90</v>
      </c>
      <c r="W24" s="125">
        <v>0</v>
      </c>
      <c r="X24" s="118" t="s">
        <v>70</v>
      </c>
      <c r="Y24" s="118" t="s">
        <v>70</v>
      </c>
      <c r="Z24" s="118" t="s">
        <v>72</v>
      </c>
      <c r="AA24" s="118" t="s">
        <v>70</v>
      </c>
      <c r="AB24" s="118" t="s">
        <v>70</v>
      </c>
      <c r="AC24" s="126"/>
      <c r="AD24" s="127">
        <v>0.02</v>
      </c>
      <c r="AE24" s="128">
        <f t="shared" si="0"/>
        <v>8.3333333333333339</v>
      </c>
      <c r="AF24" s="115">
        <f t="shared" si="1"/>
        <v>450</v>
      </c>
      <c r="AG24" s="129"/>
    </row>
    <row r="25" spans="3:33" s="117" customFormat="1" ht="36" x14ac:dyDescent="0.2">
      <c r="C25" s="103">
        <v>5</v>
      </c>
      <c r="D25" s="118">
        <v>1231</v>
      </c>
      <c r="E25" s="119">
        <v>3</v>
      </c>
      <c r="F25" s="119" t="s">
        <v>61</v>
      </c>
      <c r="G25" s="118" t="s">
        <v>87</v>
      </c>
      <c r="H25" s="118" t="s">
        <v>82</v>
      </c>
      <c r="I25" s="118" t="s">
        <v>91</v>
      </c>
      <c r="J25" s="120" t="s">
        <v>70</v>
      </c>
      <c r="K25" s="121" t="s">
        <v>70</v>
      </c>
      <c r="L25" s="121" t="s">
        <v>70</v>
      </c>
      <c r="M25" s="121" t="s">
        <v>70</v>
      </c>
      <c r="N25" s="121" t="s">
        <v>92</v>
      </c>
      <c r="O25" s="121" t="s">
        <v>70</v>
      </c>
      <c r="P25" s="122" t="s">
        <v>70</v>
      </c>
      <c r="Q25" s="123">
        <v>1000</v>
      </c>
      <c r="R25" s="118" t="s">
        <v>87</v>
      </c>
      <c r="S25" s="124"/>
      <c r="T25" s="118" t="s">
        <v>72</v>
      </c>
      <c r="U25" s="118" t="s">
        <v>72</v>
      </c>
      <c r="V25" s="118" t="s">
        <v>93</v>
      </c>
      <c r="W25" s="125">
        <v>0</v>
      </c>
      <c r="X25" s="118" t="s">
        <v>70</v>
      </c>
      <c r="Y25" s="118" t="s">
        <v>70</v>
      </c>
      <c r="Z25" s="118" t="s">
        <v>72</v>
      </c>
      <c r="AA25" s="118" t="s">
        <v>70</v>
      </c>
      <c r="AB25" s="118" t="s">
        <v>70</v>
      </c>
      <c r="AC25" s="126"/>
      <c r="AD25" s="127">
        <v>0.02</v>
      </c>
      <c r="AE25" s="128">
        <f t="shared" si="0"/>
        <v>1.6666666666666667</v>
      </c>
      <c r="AF25" s="115">
        <f t="shared" si="1"/>
        <v>90</v>
      </c>
      <c r="AG25" s="129"/>
    </row>
    <row r="26" spans="3:33" s="117" customFormat="1" ht="36" x14ac:dyDescent="0.2">
      <c r="C26" s="103">
        <v>6</v>
      </c>
      <c r="D26" s="118">
        <v>1231</v>
      </c>
      <c r="E26" s="119">
        <v>3</v>
      </c>
      <c r="F26" s="119" t="s">
        <v>61</v>
      </c>
      <c r="G26" s="118" t="s">
        <v>87</v>
      </c>
      <c r="H26" s="118" t="s">
        <v>82</v>
      </c>
      <c r="I26" s="118" t="s">
        <v>94</v>
      </c>
      <c r="J26" s="120" t="s">
        <v>70</v>
      </c>
      <c r="K26" s="121" t="s">
        <v>70</v>
      </c>
      <c r="L26" s="121" t="s">
        <v>70</v>
      </c>
      <c r="M26" s="121" t="s">
        <v>70</v>
      </c>
      <c r="N26" s="121" t="s">
        <v>95</v>
      </c>
      <c r="O26" s="121" t="s">
        <v>70</v>
      </c>
      <c r="P26" s="122" t="s">
        <v>70</v>
      </c>
      <c r="Q26" s="123">
        <v>12000</v>
      </c>
      <c r="R26" s="118" t="s">
        <v>87</v>
      </c>
      <c r="S26" s="124"/>
      <c r="T26" s="118" t="s">
        <v>72</v>
      </c>
      <c r="U26" s="130" t="s">
        <v>72</v>
      </c>
      <c r="V26" s="118" t="s">
        <v>96</v>
      </c>
      <c r="W26" s="125">
        <v>0</v>
      </c>
      <c r="X26" s="118" t="s">
        <v>70</v>
      </c>
      <c r="Y26" s="118" t="s">
        <v>70</v>
      </c>
      <c r="Z26" s="118" t="s">
        <v>72</v>
      </c>
      <c r="AA26" s="118" t="s">
        <v>70</v>
      </c>
      <c r="AB26" s="118" t="s">
        <v>70</v>
      </c>
      <c r="AC26" s="126"/>
      <c r="AD26" s="127">
        <v>0.02</v>
      </c>
      <c r="AE26" s="128">
        <f t="shared" si="0"/>
        <v>20</v>
      </c>
      <c r="AF26" s="115">
        <f t="shared" si="1"/>
        <v>1080</v>
      </c>
      <c r="AG26" s="129"/>
    </row>
    <row r="27" spans="3:33" s="117" customFormat="1" ht="24" x14ac:dyDescent="0.2">
      <c r="C27" s="103">
        <v>7</v>
      </c>
      <c r="D27" s="118">
        <v>1231</v>
      </c>
      <c r="E27" s="119">
        <v>3</v>
      </c>
      <c r="F27" s="119" t="s">
        <v>61</v>
      </c>
      <c r="G27" s="118" t="s">
        <v>71</v>
      </c>
      <c r="H27" s="118" t="s">
        <v>82</v>
      </c>
      <c r="I27" s="118" t="s">
        <v>97</v>
      </c>
      <c r="J27" s="120" t="s">
        <v>98</v>
      </c>
      <c r="K27" s="121" t="s">
        <v>99</v>
      </c>
      <c r="L27" s="121" t="s">
        <v>100</v>
      </c>
      <c r="M27" s="121" t="s">
        <v>101</v>
      </c>
      <c r="N27" s="121" t="s">
        <v>102</v>
      </c>
      <c r="O27" s="121" t="s">
        <v>70</v>
      </c>
      <c r="P27" s="122">
        <v>39917</v>
      </c>
      <c r="Q27" s="123">
        <v>14000</v>
      </c>
      <c r="R27" s="118" t="s">
        <v>71</v>
      </c>
      <c r="S27" s="124"/>
      <c r="T27" s="118" t="s">
        <v>72</v>
      </c>
      <c r="U27" s="118" t="s">
        <v>72</v>
      </c>
      <c r="V27" s="118" t="s">
        <v>103</v>
      </c>
      <c r="W27" s="125">
        <v>218817</v>
      </c>
      <c r="X27" s="118" t="s">
        <v>86</v>
      </c>
      <c r="Y27" s="118" t="s">
        <v>70</v>
      </c>
      <c r="Z27" s="118" t="s">
        <v>72</v>
      </c>
      <c r="AA27" s="118" t="s">
        <v>70</v>
      </c>
      <c r="AB27" s="118" t="s">
        <v>70</v>
      </c>
      <c r="AC27" s="126"/>
      <c r="AD27" s="127">
        <v>0.02</v>
      </c>
      <c r="AE27" s="128">
        <f t="shared" si="0"/>
        <v>23.333333333333332</v>
      </c>
      <c r="AF27" s="115">
        <f t="shared" si="1"/>
        <v>1260</v>
      </c>
      <c r="AG27" s="129"/>
    </row>
    <row r="28" spans="3:33" s="117" customFormat="1" ht="24" x14ac:dyDescent="0.2">
      <c r="C28" s="103">
        <v>8</v>
      </c>
      <c r="D28" s="118">
        <v>1231</v>
      </c>
      <c r="E28" s="119">
        <v>3</v>
      </c>
      <c r="F28" s="119" t="s">
        <v>61</v>
      </c>
      <c r="G28" s="118" t="s">
        <v>71</v>
      </c>
      <c r="H28" s="118" t="s">
        <v>82</v>
      </c>
      <c r="I28" s="118" t="s">
        <v>104</v>
      </c>
      <c r="J28" s="120" t="s">
        <v>105</v>
      </c>
      <c r="K28" s="121" t="s">
        <v>106</v>
      </c>
      <c r="L28" s="121" t="s">
        <v>107</v>
      </c>
      <c r="M28" s="121" t="s">
        <v>108</v>
      </c>
      <c r="N28" s="121">
        <v>14663</v>
      </c>
      <c r="O28" s="121">
        <v>14663</v>
      </c>
      <c r="P28" s="122">
        <v>39766</v>
      </c>
      <c r="Q28" s="123">
        <v>25000</v>
      </c>
      <c r="R28" s="118" t="s">
        <v>71</v>
      </c>
      <c r="S28" s="124"/>
      <c r="T28" s="118" t="s">
        <v>72</v>
      </c>
      <c r="U28" s="118" t="s">
        <v>72</v>
      </c>
      <c r="V28" s="118" t="s">
        <v>109</v>
      </c>
      <c r="W28" s="125">
        <v>659835</v>
      </c>
      <c r="X28" s="118" t="s">
        <v>110</v>
      </c>
      <c r="Y28" s="118" t="s">
        <v>70</v>
      </c>
      <c r="Z28" s="118" t="s">
        <v>72</v>
      </c>
      <c r="AA28" s="118" t="s">
        <v>70</v>
      </c>
      <c r="AB28" s="118" t="s">
        <v>70</v>
      </c>
      <c r="AC28" s="126"/>
      <c r="AD28" s="127">
        <v>0.02</v>
      </c>
      <c r="AE28" s="128">
        <f t="shared" si="0"/>
        <v>41.666666666666664</v>
      </c>
      <c r="AF28" s="115">
        <f t="shared" si="1"/>
        <v>2250</v>
      </c>
      <c r="AG28" s="129"/>
    </row>
    <row r="29" spans="3:33" s="117" customFormat="1" ht="36" x14ac:dyDescent="0.2">
      <c r="C29" s="103">
        <v>9</v>
      </c>
      <c r="D29" s="118">
        <v>1231</v>
      </c>
      <c r="E29" s="119">
        <v>3</v>
      </c>
      <c r="F29" s="119" t="s">
        <v>61</v>
      </c>
      <c r="G29" s="118" t="s">
        <v>87</v>
      </c>
      <c r="H29" s="118" t="s">
        <v>82</v>
      </c>
      <c r="I29" s="118" t="s">
        <v>111</v>
      </c>
      <c r="J29" s="120" t="s">
        <v>112</v>
      </c>
      <c r="K29" s="121" t="s">
        <v>113</v>
      </c>
      <c r="L29" s="121" t="s">
        <v>114</v>
      </c>
      <c r="M29" s="121" t="s">
        <v>115</v>
      </c>
      <c r="N29" s="121" t="s">
        <v>116</v>
      </c>
      <c r="O29" s="121" t="s">
        <v>70</v>
      </c>
      <c r="P29" s="122">
        <v>39923</v>
      </c>
      <c r="Q29" s="123">
        <v>3000</v>
      </c>
      <c r="R29" s="118" t="s">
        <v>87</v>
      </c>
      <c r="S29" s="124"/>
      <c r="T29" s="118" t="s">
        <v>72</v>
      </c>
      <c r="U29" s="118" t="s">
        <v>72</v>
      </c>
      <c r="V29" s="118" t="s">
        <v>117</v>
      </c>
      <c r="W29" s="125">
        <v>262843</v>
      </c>
      <c r="X29" s="118" t="s">
        <v>86</v>
      </c>
      <c r="Y29" s="118" t="s">
        <v>70</v>
      </c>
      <c r="Z29" s="118" t="s">
        <v>72</v>
      </c>
      <c r="AA29" s="118" t="s">
        <v>70</v>
      </c>
      <c r="AB29" s="118" t="s">
        <v>70</v>
      </c>
      <c r="AC29" s="126"/>
      <c r="AD29" s="127">
        <v>0.02</v>
      </c>
      <c r="AE29" s="128">
        <f t="shared" si="0"/>
        <v>5</v>
      </c>
      <c r="AF29" s="115">
        <f t="shared" si="1"/>
        <v>270</v>
      </c>
      <c r="AG29" s="129"/>
    </row>
    <row r="30" spans="3:33" s="117" customFormat="1" ht="24" x14ac:dyDescent="0.2">
      <c r="C30" s="103">
        <v>10</v>
      </c>
      <c r="D30" s="118">
        <v>1231</v>
      </c>
      <c r="E30" s="119">
        <v>3</v>
      </c>
      <c r="F30" s="119" t="s">
        <v>61</v>
      </c>
      <c r="G30" s="118" t="s">
        <v>71</v>
      </c>
      <c r="H30" s="118" t="s">
        <v>82</v>
      </c>
      <c r="I30" s="118" t="s">
        <v>118</v>
      </c>
      <c r="J30" s="120" t="s">
        <v>119</v>
      </c>
      <c r="K30" s="121" t="s">
        <v>108</v>
      </c>
      <c r="L30" s="121" t="s">
        <v>120</v>
      </c>
      <c r="M30" s="121" t="s">
        <v>121</v>
      </c>
      <c r="N30" s="121" t="s">
        <v>122</v>
      </c>
      <c r="O30" s="121" t="s">
        <v>70</v>
      </c>
      <c r="P30" s="122">
        <v>39832</v>
      </c>
      <c r="Q30" s="123">
        <v>111000</v>
      </c>
      <c r="R30" s="118" t="s">
        <v>71</v>
      </c>
      <c r="S30" s="124"/>
      <c r="T30" s="118" t="s">
        <v>72</v>
      </c>
      <c r="U30" s="118" t="s">
        <v>72</v>
      </c>
      <c r="V30" s="118" t="s">
        <v>123</v>
      </c>
      <c r="W30" s="125">
        <v>181913</v>
      </c>
      <c r="X30" s="118" t="s">
        <v>86</v>
      </c>
      <c r="Y30" s="118" t="s">
        <v>70</v>
      </c>
      <c r="Z30" s="118" t="s">
        <v>72</v>
      </c>
      <c r="AA30" s="118" t="s">
        <v>70</v>
      </c>
      <c r="AB30" s="118" t="s">
        <v>70</v>
      </c>
      <c r="AC30" s="126"/>
      <c r="AD30" s="127">
        <v>0.02</v>
      </c>
      <c r="AE30" s="128">
        <f t="shared" si="0"/>
        <v>185</v>
      </c>
      <c r="AF30" s="115">
        <f t="shared" si="1"/>
        <v>9990</v>
      </c>
      <c r="AG30" s="129"/>
    </row>
    <row r="31" spans="3:33" s="117" customFormat="1" ht="24" x14ac:dyDescent="0.2">
      <c r="C31" s="103">
        <v>11</v>
      </c>
      <c r="D31" s="118">
        <v>1231</v>
      </c>
      <c r="E31" s="119">
        <v>3</v>
      </c>
      <c r="F31" s="119" t="s">
        <v>61</v>
      </c>
      <c r="G31" s="118" t="s">
        <v>81</v>
      </c>
      <c r="H31" s="118" t="s">
        <v>82</v>
      </c>
      <c r="I31" s="118" t="s">
        <v>124</v>
      </c>
      <c r="J31" s="120" t="s">
        <v>125</v>
      </c>
      <c r="K31" s="121" t="s">
        <v>126</v>
      </c>
      <c r="L31" s="121" t="s">
        <v>127</v>
      </c>
      <c r="M31" s="121" t="s">
        <v>128</v>
      </c>
      <c r="N31" s="121" t="s">
        <v>129</v>
      </c>
      <c r="O31" s="121" t="s">
        <v>70</v>
      </c>
      <c r="P31" s="122">
        <v>22536</v>
      </c>
      <c r="Q31" s="123">
        <v>5500</v>
      </c>
      <c r="R31" s="118" t="s">
        <v>81</v>
      </c>
      <c r="S31" s="124"/>
      <c r="T31" s="118">
        <v>2911</v>
      </c>
      <c r="U31" s="118">
        <v>181</v>
      </c>
      <c r="V31" s="118" t="s">
        <v>130</v>
      </c>
      <c r="W31" s="125">
        <v>112895</v>
      </c>
      <c r="X31" s="118" t="s">
        <v>131</v>
      </c>
      <c r="Y31" s="118" t="s">
        <v>70</v>
      </c>
      <c r="Z31" s="118" t="s">
        <v>72</v>
      </c>
      <c r="AA31" s="118" t="s">
        <v>70</v>
      </c>
      <c r="AB31" s="118" t="s">
        <v>70</v>
      </c>
      <c r="AC31" s="126"/>
      <c r="AD31" s="127">
        <v>0.02</v>
      </c>
      <c r="AE31" s="128">
        <f t="shared" si="0"/>
        <v>9.1666666666666661</v>
      </c>
      <c r="AF31" s="115">
        <f t="shared" si="1"/>
        <v>495</v>
      </c>
      <c r="AG31" s="129"/>
    </row>
    <row r="32" spans="3:33" s="117" customFormat="1" ht="36" x14ac:dyDescent="0.2">
      <c r="C32" s="103">
        <v>12</v>
      </c>
      <c r="D32" s="118">
        <v>1231</v>
      </c>
      <c r="E32" s="119">
        <v>3</v>
      </c>
      <c r="F32" s="119" t="s">
        <v>61</v>
      </c>
      <c r="G32" s="118" t="s">
        <v>87</v>
      </c>
      <c r="H32" s="118" t="s">
        <v>82</v>
      </c>
      <c r="I32" s="118" t="s">
        <v>132</v>
      </c>
      <c r="J32" s="120" t="s">
        <v>70</v>
      </c>
      <c r="K32" s="121" t="s">
        <v>70</v>
      </c>
      <c r="L32" s="121" t="s">
        <v>70</v>
      </c>
      <c r="M32" s="121" t="s">
        <v>70</v>
      </c>
      <c r="N32" s="121" t="s">
        <v>133</v>
      </c>
      <c r="O32" s="121" t="s">
        <v>70</v>
      </c>
      <c r="P32" s="122" t="s">
        <v>70</v>
      </c>
      <c r="Q32" s="123">
        <v>23000</v>
      </c>
      <c r="R32" s="118" t="s">
        <v>87</v>
      </c>
      <c r="S32" s="124"/>
      <c r="T32" s="118" t="s">
        <v>72</v>
      </c>
      <c r="U32" s="118" t="s">
        <v>72</v>
      </c>
      <c r="V32" s="118" t="s">
        <v>134</v>
      </c>
      <c r="W32" s="125">
        <v>0</v>
      </c>
      <c r="X32" s="118" t="s">
        <v>70</v>
      </c>
      <c r="Y32" s="118" t="s">
        <v>70</v>
      </c>
      <c r="Z32" s="118" t="s">
        <v>72</v>
      </c>
      <c r="AA32" s="118" t="s">
        <v>70</v>
      </c>
      <c r="AB32" s="118" t="s">
        <v>70</v>
      </c>
      <c r="AC32" s="126"/>
      <c r="AD32" s="127">
        <v>0.02</v>
      </c>
      <c r="AE32" s="128">
        <f t="shared" si="0"/>
        <v>38.333333333333336</v>
      </c>
      <c r="AF32" s="115">
        <f t="shared" si="1"/>
        <v>2070</v>
      </c>
      <c r="AG32" s="129"/>
    </row>
    <row r="33" spans="3:33" s="117" customFormat="1" ht="36" x14ac:dyDescent="0.2">
      <c r="C33" s="103">
        <v>13</v>
      </c>
      <c r="D33" s="118">
        <v>1231</v>
      </c>
      <c r="E33" s="119">
        <v>4</v>
      </c>
      <c r="F33" s="119" t="s">
        <v>61</v>
      </c>
      <c r="G33" s="118" t="s">
        <v>135</v>
      </c>
      <c r="H33" s="118" t="s">
        <v>136</v>
      </c>
      <c r="I33" s="118" t="s">
        <v>137</v>
      </c>
      <c r="J33" s="120" t="s">
        <v>138</v>
      </c>
      <c r="K33" s="121" t="s">
        <v>139</v>
      </c>
      <c r="L33" s="121" t="s">
        <v>140</v>
      </c>
      <c r="M33" s="121" t="s">
        <v>139</v>
      </c>
      <c r="N33" s="121" t="s">
        <v>141</v>
      </c>
      <c r="O33" s="121" t="s">
        <v>142</v>
      </c>
      <c r="P33" s="122" t="s">
        <v>70</v>
      </c>
      <c r="Q33" s="123">
        <v>13000</v>
      </c>
      <c r="R33" s="118" t="s">
        <v>135</v>
      </c>
      <c r="S33" s="124"/>
      <c r="T33" s="118" t="s">
        <v>143</v>
      </c>
      <c r="U33" s="118" t="s">
        <v>72</v>
      </c>
      <c r="V33" s="118" t="s">
        <v>144</v>
      </c>
      <c r="W33" s="125">
        <v>252389</v>
      </c>
      <c r="X33" s="118" t="s">
        <v>80</v>
      </c>
      <c r="Y33" s="118" t="s">
        <v>70</v>
      </c>
      <c r="Z33" s="118" t="s">
        <v>72</v>
      </c>
      <c r="AA33" s="118" t="s">
        <v>70</v>
      </c>
      <c r="AB33" s="118" t="s">
        <v>70</v>
      </c>
      <c r="AC33" s="126"/>
      <c r="AD33" s="127">
        <v>0.02</v>
      </c>
      <c r="AE33" s="128">
        <f t="shared" si="0"/>
        <v>21.666666666666668</v>
      </c>
      <c r="AF33" s="115">
        <f t="shared" si="1"/>
        <v>1170</v>
      </c>
      <c r="AG33" s="129"/>
    </row>
    <row r="34" spans="3:33" s="117" customFormat="1" ht="24" x14ac:dyDescent="0.2">
      <c r="C34" s="103">
        <v>14</v>
      </c>
      <c r="D34" s="118">
        <v>1231</v>
      </c>
      <c r="E34" s="119">
        <v>4</v>
      </c>
      <c r="F34" s="119" t="s">
        <v>61</v>
      </c>
      <c r="G34" s="118" t="s">
        <v>135</v>
      </c>
      <c r="H34" s="118" t="s">
        <v>145</v>
      </c>
      <c r="I34" s="118" t="s">
        <v>97</v>
      </c>
      <c r="J34" s="120" t="s">
        <v>146</v>
      </c>
      <c r="K34" s="121" t="s">
        <v>147</v>
      </c>
      <c r="L34" s="121" t="s">
        <v>148</v>
      </c>
      <c r="M34" s="121" t="s">
        <v>148</v>
      </c>
      <c r="N34" s="121">
        <v>67600</v>
      </c>
      <c r="O34" s="121" t="s">
        <v>70</v>
      </c>
      <c r="P34" s="122">
        <v>39827</v>
      </c>
      <c r="Q34" s="123">
        <v>8442.0400000000009</v>
      </c>
      <c r="R34" s="118" t="s">
        <v>135</v>
      </c>
      <c r="S34" s="124"/>
      <c r="T34" s="118" t="s">
        <v>72</v>
      </c>
      <c r="U34" s="118" t="s">
        <v>72</v>
      </c>
      <c r="V34" s="118" t="s">
        <v>149</v>
      </c>
      <c r="W34" s="125">
        <v>70426</v>
      </c>
      <c r="X34" s="118" t="s">
        <v>86</v>
      </c>
      <c r="Y34" s="118" t="s">
        <v>70</v>
      </c>
      <c r="Z34" s="118" t="s">
        <v>72</v>
      </c>
      <c r="AA34" s="118" t="s">
        <v>70</v>
      </c>
      <c r="AB34" s="118" t="s">
        <v>70</v>
      </c>
      <c r="AC34" s="126"/>
      <c r="AD34" s="127">
        <v>0.02</v>
      </c>
      <c r="AE34" s="128">
        <f t="shared" si="0"/>
        <v>14.070066666666669</v>
      </c>
      <c r="AF34" s="115">
        <f t="shared" si="1"/>
        <v>759.78360000000009</v>
      </c>
      <c r="AG34" s="129"/>
    </row>
    <row r="35" spans="3:33" s="117" customFormat="1" ht="48" x14ac:dyDescent="0.2">
      <c r="C35" s="103">
        <v>15</v>
      </c>
      <c r="D35" s="118">
        <v>1231</v>
      </c>
      <c r="E35" s="119">
        <v>4</v>
      </c>
      <c r="F35" s="119" t="s">
        <v>61</v>
      </c>
      <c r="G35" s="118" t="s">
        <v>150</v>
      </c>
      <c r="H35" s="118" t="s">
        <v>151</v>
      </c>
      <c r="I35" s="118" t="s">
        <v>94</v>
      </c>
      <c r="J35" s="120" t="s">
        <v>152</v>
      </c>
      <c r="K35" s="121" t="s">
        <v>153</v>
      </c>
      <c r="L35" s="121" t="s">
        <v>154</v>
      </c>
      <c r="M35" s="121" t="s">
        <v>155</v>
      </c>
      <c r="N35" s="121">
        <v>267132</v>
      </c>
      <c r="O35" s="121" t="s">
        <v>70</v>
      </c>
      <c r="P35" s="122">
        <v>34436</v>
      </c>
      <c r="Q35" s="123">
        <v>158983.16</v>
      </c>
      <c r="R35" s="118" t="s">
        <v>150</v>
      </c>
      <c r="S35" s="124"/>
      <c r="T35" s="118" t="s">
        <v>72</v>
      </c>
      <c r="U35" s="118" t="s">
        <v>72</v>
      </c>
      <c r="V35" s="118" t="s">
        <v>70</v>
      </c>
      <c r="W35" s="125">
        <v>0</v>
      </c>
      <c r="X35" s="118" t="s">
        <v>156</v>
      </c>
      <c r="Y35" s="118" t="s">
        <v>70</v>
      </c>
      <c r="Z35" s="118" t="s">
        <v>72</v>
      </c>
      <c r="AA35" s="118" t="s">
        <v>70</v>
      </c>
      <c r="AB35" s="118" t="s">
        <v>70</v>
      </c>
      <c r="AC35" s="126"/>
      <c r="AD35" s="127">
        <v>0.02</v>
      </c>
      <c r="AE35" s="128">
        <f t="shared" si="0"/>
        <v>264.97193333333331</v>
      </c>
      <c r="AF35" s="115">
        <f t="shared" si="1"/>
        <v>14308.484399999999</v>
      </c>
      <c r="AG35" s="129"/>
    </row>
    <row r="36" spans="3:33" s="117" customFormat="1" ht="36" x14ac:dyDescent="0.2">
      <c r="C36" s="103">
        <v>16</v>
      </c>
      <c r="D36" s="118">
        <v>1231</v>
      </c>
      <c r="E36" s="119">
        <v>6</v>
      </c>
      <c r="F36" s="119" t="s">
        <v>61</v>
      </c>
      <c r="G36" s="118" t="s">
        <v>157</v>
      </c>
      <c r="H36" s="118" t="s">
        <v>158</v>
      </c>
      <c r="I36" s="118" t="s">
        <v>137</v>
      </c>
      <c r="J36" s="120" t="s">
        <v>139</v>
      </c>
      <c r="K36" s="121" t="s">
        <v>139</v>
      </c>
      <c r="L36" s="121" t="s">
        <v>139</v>
      </c>
      <c r="M36" s="121" t="s">
        <v>139</v>
      </c>
      <c r="N36" s="121">
        <v>36776</v>
      </c>
      <c r="O36" s="121" t="s">
        <v>159</v>
      </c>
      <c r="P36" s="122">
        <v>26244</v>
      </c>
      <c r="Q36" s="123">
        <v>1307307.1200000001</v>
      </c>
      <c r="R36" s="118" t="s">
        <v>160</v>
      </c>
      <c r="S36" s="124"/>
      <c r="T36" s="118" t="s">
        <v>72</v>
      </c>
      <c r="U36" s="118" t="s">
        <v>72</v>
      </c>
      <c r="V36" s="118" t="s">
        <v>161</v>
      </c>
      <c r="W36" s="125">
        <v>7515158</v>
      </c>
      <c r="X36" s="118" t="s">
        <v>74</v>
      </c>
      <c r="Y36" s="118" t="s">
        <v>70</v>
      </c>
      <c r="Z36" s="118" t="s">
        <v>72</v>
      </c>
      <c r="AA36" s="118" t="s">
        <v>70</v>
      </c>
      <c r="AB36" s="118" t="s">
        <v>70</v>
      </c>
      <c r="AC36" s="126"/>
      <c r="AD36" s="127">
        <v>0.02</v>
      </c>
      <c r="AE36" s="128">
        <f t="shared" si="0"/>
        <v>2178.8452000000002</v>
      </c>
      <c r="AF36" s="115">
        <f t="shared" si="1"/>
        <v>117657.64080000002</v>
      </c>
      <c r="AG36" s="129"/>
    </row>
    <row r="37" spans="3:33" s="117" customFormat="1" ht="48" x14ac:dyDescent="0.2">
      <c r="C37" s="103">
        <v>17</v>
      </c>
      <c r="D37" s="118">
        <v>1231</v>
      </c>
      <c r="E37" s="119">
        <v>6</v>
      </c>
      <c r="F37" s="119" t="s">
        <v>61</v>
      </c>
      <c r="G37" s="118" t="s">
        <v>162</v>
      </c>
      <c r="H37" s="118" t="s">
        <v>82</v>
      </c>
      <c r="I37" s="118" t="s">
        <v>163</v>
      </c>
      <c r="J37" s="120" t="s">
        <v>70</v>
      </c>
      <c r="K37" s="121" t="s">
        <v>70</v>
      </c>
      <c r="L37" s="121" t="s">
        <v>70</v>
      </c>
      <c r="M37" s="121" t="s">
        <v>70</v>
      </c>
      <c r="N37" s="121" t="s">
        <v>164</v>
      </c>
      <c r="O37" s="121" t="s">
        <v>70</v>
      </c>
      <c r="P37" s="122" t="s">
        <v>70</v>
      </c>
      <c r="Q37" s="123">
        <v>330</v>
      </c>
      <c r="R37" s="118" t="s">
        <v>162</v>
      </c>
      <c r="S37" s="124"/>
      <c r="T37" s="118" t="s">
        <v>72</v>
      </c>
      <c r="U37" s="118" t="s">
        <v>72</v>
      </c>
      <c r="V37" s="118" t="s">
        <v>165</v>
      </c>
      <c r="W37" s="125">
        <v>5316</v>
      </c>
      <c r="X37" s="118" t="s">
        <v>70</v>
      </c>
      <c r="Y37" s="118" t="s">
        <v>70</v>
      </c>
      <c r="Z37" s="118" t="s">
        <v>72</v>
      </c>
      <c r="AA37" s="118" t="s">
        <v>70</v>
      </c>
      <c r="AB37" s="118" t="s">
        <v>70</v>
      </c>
      <c r="AC37" s="126"/>
      <c r="AD37" s="127">
        <v>0.02</v>
      </c>
      <c r="AE37" s="128">
        <f t="shared" si="0"/>
        <v>0.55000000000000004</v>
      </c>
      <c r="AF37" s="115">
        <f t="shared" si="1"/>
        <v>29.700000000000003</v>
      </c>
      <c r="AG37" s="129"/>
    </row>
    <row r="38" spans="3:33" s="117" customFormat="1" ht="48" x14ac:dyDescent="0.2">
      <c r="C38" s="103">
        <v>18</v>
      </c>
      <c r="D38" s="118">
        <v>1231</v>
      </c>
      <c r="E38" s="119">
        <v>6</v>
      </c>
      <c r="F38" s="119" t="s">
        <v>61</v>
      </c>
      <c r="G38" s="118" t="s">
        <v>162</v>
      </c>
      <c r="H38" s="118" t="s">
        <v>82</v>
      </c>
      <c r="I38" s="118" t="s">
        <v>166</v>
      </c>
      <c r="J38" s="120" t="s">
        <v>70</v>
      </c>
      <c r="K38" s="121" t="s">
        <v>70</v>
      </c>
      <c r="L38" s="121" t="s">
        <v>70</v>
      </c>
      <c r="M38" s="121" t="s">
        <v>70</v>
      </c>
      <c r="N38" s="121" t="s">
        <v>167</v>
      </c>
      <c r="O38" s="121" t="s">
        <v>70</v>
      </c>
      <c r="P38" s="122" t="s">
        <v>70</v>
      </c>
      <c r="Q38" s="123">
        <v>500</v>
      </c>
      <c r="R38" s="118" t="s">
        <v>162</v>
      </c>
      <c r="S38" s="124"/>
      <c r="T38" s="118" t="s">
        <v>72</v>
      </c>
      <c r="U38" s="118" t="s">
        <v>72</v>
      </c>
      <c r="V38" s="118" t="s">
        <v>168</v>
      </c>
      <c r="W38" s="125">
        <v>0</v>
      </c>
      <c r="X38" s="118" t="s">
        <v>70</v>
      </c>
      <c r="Y38" s="118" t="s">
        <v>70</v>
      </c>
      <c r="Z38" s="118" t="s">
        <v>72</v>
      </c>
      <c r="AA38" s="118" t="s">
        <v>70</v>
      </c>
      <c r="AB38" s="118" t="s">
        <v>70</v>
      </c>
      <c r="AC38" s="126"/>
      <c r="AD38" s="127">
        <v>0.02</v>
      </c>
      <c r="AE38" s="128">
        <f t="shared" si="0"/>
        <v>0.83333333333333337</v>
      </c>
      <c r="AF38" s="115">
        <f t="shared" si="1"/>
        <v>45</v>
      </c>
      <c r="AG38" s="129"/>
    </row>
    <row r="39" spans="3:33" s="117" customFormat="1" ht="36" x14ac:dyDescent="0.2">
      <c r="C39" s="103">
        <v>19</v>
      </c>
      <c r="D39" s="118">
        <v>1231</v>
      </c>
      <c r="E39" s="119">
        <v>6</v>
      </c>
      <c r="F39" s="119" t="s">
        <v>61</v>
      </c>
      <c r="G39" s="118" t="s">
        <v>169</v>
      </c>
      <c r="H39" s="118" t="s">
        <v>82</v>
      </c>
      <c r="I39" s="118" t="s">
        <v>170</v>
      </c>
      <c r="J39" s="120" t="s">
        <v>70</v>
      </c>
      <c r="K39" s="120" t="s">
        <v>70</v>
      </c>
      <c r="L39" s="120" t="s">
        <v>70</v>
      </c>
      <c r="M39" s="120" t="s">
        <v>70</v>
      </c>
      <c r="N39" s="121" t="s">
        <v>171</v>
      </c>
      <c r="O39" s="121" t="s">
        <v>70</v>
      </c>
      <c r="P39" s="122" t="s">
        <v>70</v>
      </c>
      <c r="Q39" s="123">
        <v>70000</v>
      </c>
      <c r="R39" s="118" t="s">
        <v>172</v>
      </c>
      <c r="S39" s="124"/>
      <c r="T39" s="118" t="s">
        <v>72</v>
      </c>
      <c r="U39" s="118" t="s">
        <v>72</v>
      </c>
      <c r="V39" s="118" t="s">
        <v>173</v>
      </c>
      <c r="W39" s="125">
        <v>1275072</v>
      </c>
      <c r="X39" s="118" t="s">
        <v>70</v>
      </c>
      <c r="Y39" s="118" t="s">
        <v>70</v>
      </c>
      <c r="Z39" s="118" t="s">
        <v>72</v>
      </c>
      <c r="AA39" s="118" t="s">
        <v>70</v>
      </c>
      <c r="AB39" s="118" t="s">
        <v>70</v>
      </c>
      <c r="AC39" s="126"/>
      <c r="AD39" s="127">
        <v>0.02</v>
      </c>
      <c r="AE39" s="128">
        <f t="shared" si="0"/>
        <v>116.66666666666667</v>
      </c>
      <c r="AF39" s="115">
        <f t="shared" si="1"/>
        <v>6300</v>
      </c>
      <c r="AG39" s="129"/>
    </row>
    <row r="40" spans="3:33" s="117" customFormat="1" ht="24" x14ac:dyDescent="0.2">
      <c r="C40" s="103">
        <v>20</v>
      </c>
      <c r="D40" s="118">
        <v>1231</v>
      </c>
      <c r="E40" s="119" t="s">
        <v>174</v>
      </c>
      <c r="F40" s="119" t="s">
        <v>61</v>
      </c>
      <c r="G40" s="118" t="s">
        <v>175</v>
      </c>
      <c r="H40" s="118" t="s">
        <v>176</v>
      </c>
      <c r="I40" s="118" t="s">
        <v>94</v>
      </c>
      <c r="J40" s="120" t="s">
        <v>70</v>
      </c>
      <c r="K40" s="121" t="s">
        <v>70</v>
      </c>
      <c r="L40" s="121" t="s">
        <v>70</v>
      </c>
      <c r="M40" s="121" t="s">
        <v>70</v>
      </c>
      <c r="N40" s="121" t="s">
        <v>177</v>
      </c>
      <c r="O40" s="121" t="s">
        <v>178</v>
      </c>
      <c r="P40" s="122" t="s">
        <v>70</v>
      </c>
      <c r="Q40" s="123">
        <v>35000</v>
      </c>
      <c r="R40" s="118" t="s">
        <v>179</v>
      </c>
      <c r="S40" s="124"/>
      <c r="T40" s="118" t="s">
        <v>72</v>
      </c>
      <c r="U40" s="118" t="s">
        <v>72</v>
      </c>
      <c r="V40" s="118" t="s">
        <v>180</v>
      </c>
      <c r="W40" s="125">
        <v>43294</v>
      </c>
      <c r="X40" s="118" t="s">
        <v>70</v>
      </c>
      <c r="Y40" s="118" t="s">
        <v>70</v>
      </c>
      <c r="Z40" s="118" t="s">
        <v>72</v>
      </c>
      <c r="AA40" s="118" t="s">
        <v>70</v>
      </c>
      <c r="AB40" s="118" t="s">
        <v>70</v>
      </c>
      <c r="AC40" s="126"/>
      <c r="AD40" s="127">
        <v>0.02</v>
      </c>
      <c r="AE40" s="128">
        <f t="shared" si="0"/>
        <v>58.333333333333336</v>
      </c>
      <c r="AF40" s="115">
        <f t="shared" si="1"/>
        <v>3150</v>
      </c>
      <c r="AG40" s="129"/>
    </row>
    <row r="41" spans="3:33" s="117" customFormat="1" ht="24" x14ac:dyDescent="0.2">
      <c r="C41" s="103">
        <v>21</v>
      </c>
      <c r="D41" s="118">
        <v>1231</v>
      </c>
      <c r="E41" s="119">
        <v>5</v>
      </c>
      <c r="F41" s="119" t="s">
        <v>61</v>
      </c>
      <c r="G41" s="118" t="s">
        <v>181</v>
      </c>
      <c r="H41" s="118" t="s">
        <v>82</v>
      </c>
      <c r="I41" s="118" t="s">
        <v>111</v>
      </c>
      <c r="J41" s="120" t="s">
        <v>70</v>
      </c>
      <c r="K41" s="121" t="s">
        <v>70</v>
      </c>
      <c r="L41" s="121" t="s">
        <v>70</v>
      </c>
      <c r="M41" s="121" t="s">
        <v>70</v>
      </c>
      <c r="N41" s="121" t="s">
        <v>70</v>
      </c>
      <c r="O41" s="121" t="s">
        <v>70</v>
      </c>
      <c r="P41" s="122" t="s">
        <v>70</v>
      </c>
      <c r="Q41" s="123">
        <v>100</v>
      </c>
      <c r="R41" s="118"/>
      <c r="S41" s="124"/>
      <c r="T41" s="118"/>
      <c r="U41" s="118" t="s">
        <v>72</v>
      </c>
      <c r="V41" s="118"/>
      <c r="W41" s="125"/>
      <c r="X41" s="118" t="s">
        <v>70</v>
      </c>
      <c r="Y41" s="118" t="s">
        <v>70</v>
      </c>
      <c r="Z41" s="118" t="s">
        <v>72</v>
      </c>
      <c r="AA41" s="118" t="s">
        <v>70</v>
      </c>
      <c r="AB41" s="118" t="s">
        <v>70</v>
      </c>
      <c r="AC41" s="126"/>
      <c r="AD41" s="127">
        <v>0.02</v>
      </c>
      <c r="AE41" s="128">
        <f t="shared" si="0"/>
        <v>0.16666666666666666</v>
      </c>
      <c r="AF41" s="115">
        <f t="shared" si="1"/>
        <v>9</v>
      </c>
      <c r="AG41" s="129"/>
    </row>
    <row r="42" spans="3:33" s="117" customFormat="1" ht="24" x14ac:dyDescent="0.2">
      <c r="C42" s="103">
        <v>22</v>
      </c>
      <c r="D42" s="118">
        <v>1231</v>
      </c>
      <c r="E42" s="119">
        <v>5</v>
      </c>
      <c r="F42" s="119" t="s">
        <v>61</v>
      </c>
      <c r="G42" s="118" t="s">
        <v>182</v>
      </c>
      <c r="H42" s="118" t="s">
        <v>82</v>
      </c>
      <c r="I42" s="118" t="s">
        <v>94</v>
      </c>
      <c r="J42" s="120" t="s">
        <v>70</v>
      </c>
      <c r="K42" s="121" t="s">
        <v>70</v>
      </c>
      <c r="L42" s="121" t="s">
        <v>70</v>
      </c>
      <c r="M42" s="121" t="s">
        <v>70</v>
      </c>
      <c r="N42" s="121" t="s">
        <v>70</v>
      </c>
      <c r="O42" s="121" t="s">
        <v>70</v>
      </c>
      <c r="P42" s="122" t="s">
        <v>70</v>
      </c>
      <c r="Q42" s="123">
        <v>300</v>
      </c>
      <c r="R42" s="118"/>
      <c r="S42" s="124"/>
      <c r="T42" s="118" t="s">
        <v>72</v>
      </c>
      <c r="U42" s="118" t="s">
        <v>72</v>
      </c>
      <c r="V42" s="118"/>
      <c r="W42" s="125"/>
      <c r="X42" s="118" t="s">
        <v>70</v>
      </c>
      <c r="Y42" s="118" t="s">
        <v>70</v>
      </c>
      <c r="Z42" s="118" t="s">
        <v>72</v>
      </c>
      <c r="AA42" s="118" t="s">
        <v>70</v>
      </c>
      <c r="AB42" s="118" t="s">
        <v>70</v>
      </c>
      <c r="AC42" s="126"/>
      <c r="AD42" s="127">
        <v>0.02</v>
      </c>
      <c r="AE42" s="128">
        <f t="shared" si="0"/>
        <v>0.5</v>
      </c>
      <c r="AF42" s="115">
        <f t="shared" si="1"/>
        <v>27</v>
      </c>
      <c r="AG42" s="129"/>
    </row>
    <row r="43" spans="3:33" s="117" customFormat="1" ht="36" x14ac:dyDescent="0.2">
      <c r="C43" s="103">
        <v>23</v>
      </c>
      <c r="D43" s="118">
        <v>1231</v>
      </c>
      <c r="E43" s="119">
        <v>5</v>
      </c>
      <c r="F43" s="119" t="s">
        <v>61</v>
      </c>
      <c r="G43" s="118" t="s">
        <v>183</v>
      </c>
      <c r="H43" s="118" t="s">
        <v>82</v>
      </c>
      <c r="I43" s="118" t="s">
        <v>184</v>
      </c>
      <c r="J43" s="120" t="s">
        <v>70</v>
      </c>
      <c r="K43" s="121" t="s">
        <v>70</v>
      </c>
      <c r="L43" s="121" t="s">
        <v>70</v>
      </c>
      <c r="M43" s="121" t="s">
        <v>70</v>
      </c>
      <c r="N43" s="121" t="s">
        <v>70</v>
      </c>
      <c r="O43" s="121" t="s">
        <v>70</v>
      </c>
      <c r="P43" s="122" t="s">
        <v>70</v>
      </c>
      <c r="Q43" s="123">
        <v>500000</v>
      </c>
      <c r="R43" s="118" t="s">
        <v>185</v>
      </c>
      <c r="S43" s="124"/>
      <c r="T43" s="118" t="s">
        <v>72</v>
      </c>
      <c r="U43" s="118" t="s">
        <v>72</v>
      </c>
      <c r="V43" s="118"/>
      <c r="W43" s="125"/>
      <c r="X43" s="118" t="s">
        <v>70</v>
      </c>
      <c r="Y43" s="118" t="s">
        <v>70</v>
      </c>
      <c r="Z43" s="118" t="s">
        <v>72</v>
      </c>
      <c r="AA43" s="118" t="s">
        <v>70</v>
      </c>
      <c r="AB43" s="118" t="s">
        <v>70</v>
      </c>
      <c r="AC43" s="126"/>
      <c r="AD43" s="127">
        <v>0.02</v>
      </c>
      <c r="AE43" s="128">
        <f t="shared" si="0"/>
        <v>833.33333333333337</v>
      </c>
      <c r="AF43" s="115">
        <f t="shared" si="1"/>
        <v>45000</v>
      </c>
      <c r="AG43" s="129"/>
    </row>
    <row r="44" spans="3:33" s="117" customFormat="1" ht="48" x14ac:dyDescent="0.2">
      <c r="C44" s="103">
        <v>24</v>
      </c>
      <c r="D44" s="118">
        <v>1231</v>
      </c>
      <c r="E44" s="119">
        <v>5</v>
      </c>
      <c r="F44" s="119" t="s">
        <v>61</v>
      </c>
      <c r="G44" s="118" t="s">
        <v>186</v>
      </c>
      <c r="H44" s="118" t="s">
        <v>187</v>
      </c>
      <c r="I44" s="118" t="s">
        <v>188</v>
      </c>
      <c r="J44" s="120">
        <f>15.5+75+5.35</f>
        <v>95.85</v>
      </c>
      <c r="K44" s="121">
        <v>85.89</v>
      </c>
      <c r="L44" s="121">
        <v>81.13</v>
      </c>
      <c r="M44" s="121">
        <f>51+41.4+23.9</f>
        <v>116.30000000000001</v>
      </c>
      <c r="N44" s="121">
        <v>5144</v>
      </c>
      <c r="O44" s="121">
        <v>0</v>
      </c>
      <c r="P44" s="122">
        <v>40513</v>
      </c>
      <c r="Q44" s="123">
        <v>1000000</v>
      </c>
      <c r="R44" s="118" t="s">
        <v>189</v>
      </c>
      <c r="S44" s="124"/>
      <c r="T44" s="118">
        <v>566</v>
      </c>
      <c r="U44" s="118">
        <v>123</v>
      </c>
      <c r="V44" s="130">
        <v>2801105190000000</v>
      </c>
      <c r="W44" s="125">
        <v>485079</v>
      </c>
      <c r="X44" s="118" t="s">
        <v>74</v>
      </c>
      <c r="Y44" s="118" t="s">
        <v>190</v>
      </c>
      <c r="Z44" s="118">
        <v>33</v>
      </c>
      <c r="AA44" s="131">
        <v>40543</v>
      </c>
      <c r="AB44" s="131">
        <v>40576</v>
      </c>
      <c r="AC44" s="126"/>
      <c r="AD44" s="127">
        <v>0.02</v>
      </c>
      <c r="AE44" s="128">
        <f t="shared" si="0"/>
        <v>1666.6666666666667</v>
      </c>
      <c r="AF44" s="115">
        <f t="shared" si="1"/>
        <v>90000</v>
      </c>
      <c r="AG44" s="129"/>
    </row>
    <row r="45" spans="3:33" s="117" customFormat="1" ht="48" x14ac:dyDescent="0.2">
      <c r="C45" s="103">
        <v>25</v>
      </c>
      <c r="D45" s="118">
        <v>1231</v>
      </c>
      <c r="E45" s="119">
        <v>5</v>
      </c>
      <c r="F45" s="119" t="s">
        <v>61</v>
      </c>
      <c r="G45" s="118" t="s">
        <v>186</v>
      </c>
      <c r="H45" s="118" t="s">
        <v>187</v>
      </c>
      <c r="I45" s="118" t="s">
        <v>188</v>
      </c>
      <c r="J45" s="120">
        <v>85.89</v>
      </c>
      <c r="K45" s="121">
        <v>56.8</v>
      </c>
      <c r="L45" s="121">
        <v>74.8</v>
      </c>
      <c r="M45" s="121">
        <v>74.8</v>
      </c>
      <c r="N45" s="121">
        <v>5000</v>
      </c>
      <c r="O45" s="121">
        <v>0</v>
      </c>
      <c r="P45" s="132">
        <v>40451</v>
      </c>
      <c r="Q45" s="123">
        <v>3500000</v>
      </c>
      <c r="R45" s="118" t="s">
        <v>189</v>
      </c>
      <c r="S45" s="124"/>
      <c r="T45" s="118">
        <v>567</v>
      </c>
      <c r="U45" s="118" t="s">
        <v>72</v>
      </c>
      <c r="V45" s="130">
        <v>280110567000000</v>
      </c>
      <c r="W45" s="125">
        <v>7594342</v>
      </c>
      <c r="X45" s="118" t="s">
        <v>74</v>
      </c>
      <c r="Y45" s="118" t="s">
        <v>70</v>
      </c>
      <c r="Z45" s="118" t="s">
        <v>72</v>
      </c>
      <c r="AA45" s="118" t="s">
        <v>191</v>
      </c>
      <c r="AB45" s="131">
        <v>40452</v>
      </c>
      <c r="AC45" s="126"/>
      <c r="AD45" s="127">
        <v>0.02</v>
      </c>
      <c r="AE45" s="128">
        <f t="shared" si="0"/>
        <v>5833.333333333333</v>
      </c>
      <c r="AF45" s="115">
        <f t="shared" si="1"/>
        <v>315000</v>
      </c>
      <c r="AG45" s="129"/>
    </row>
    <row r="46" spans="3:33" s="117" customFormat="1" ht="36" x14ac:dyDescent="0.2">
      <c r="C46" s="103">
        <v>26</v>
      </c>
      <c r="D46" s="118">
        <v>1233</v>
      </c>
      <c r="E46" s="119">
        <v>3</v>
      </c>
      <c r="F46" s="119" t="s">
        <v>192</v>
      </c>
      <c r="G46" s="118" t="s">
        <v>193</v>
      </c>
      <c r="H46" s="118" t="s">
        <v>194</v>
      </c>
      <c r="I46" s="118" t="s">
        <v>137</v>
      </c>
      <c r="J46" s="120" t="s">
        <v>115</v>
      </c>
      <c r="K46" s="121" t="s">
        <v>115</v>
      </c>
      <c r="L46" s="121" t="s">
        <v>114</v>
      </c>
      <c r="M46" s="121" t="s">
        <v>114</v>
      </c>
      <c r="N46" s="121" t="s">
        <v>195</v>
      </c>
      <c r="O46" s="121" t="s">
        <v>196</v>
      </c>
      <c r="P46" s="122">
        <v>34214</v>
      </c>
      <c r="Q46" s="123">
        <v>423028</v>
      </c>
      <c r="R46" s="118" t="s">
        <v>197</v>
      </c>
      <c r="S46" s="124"/>
      <c r="T46" s="118" t="s">
        <v>198</v>
      </c>
      <c r="U46" s="118" t="s">
        <v>72</v>
      </c>
      <c r="V46" s="118" t="s">
        <v>199</v>
      </c>
      <c r="W46" s="125">
        <v>7515158</v>
      </c>
      <c r="X46" s="118" t="s">
        <v>80</v>
      </c>
      <c r="Y46" s="118" t="s">
        <v>70</v>
      </c>
      <c r="Z46" s="118" t="s">
        <v>72</v>
      </c>
      <c r="AA46" s="118" t="s">
        <v>70</v>
      </c>
      <c r="AB46" s="118" t="s">
        <v>70</v>
      </c>
      <c r="AC46" s="129"/>
      <c r="AD46" s="127">
        <v>0.02</v>
      </c>
      <c r="AE46" s="128">
        <f t="shared" si="0"/>
        <v>705.04666666666662</v>
      </c>
      <c r="AF46" s="115">
        <f t="shared" si="1"/>
        <v>38072.519999999997</v>
      </c>
      <c r="AG46" s="129"/>
    </row>
    <row r="47" spans="3:33" s="117" customFormat="1" ht="48" x14ac:dyDescent="0.2">
      <c r="C47" s="103">
        <v>27</v>
      </c>
      <c r="D47" s="118">
        <v>1233</v>
      </c>
      <c r="E47" s="119">
        <v>3</v>
      </c>
      <c r="F47" s="119" t="s">
        <v>192</v>
      </c>
      <c r="G47" s="118" t="s">
        <v>200</v>
      </c>
      <c r="H47" s="118" t="s">
        <v>82</v>
      </c>
      <c r="I47" s="118" t="s">
        <v>88</v>
      </c>
      <c r="J47" s="120" t="s">
        <v>201</v>
      </c>
      <c r="K47" s="121" t="s">
        <v>201</v>
      </c>
      <c r="L47" s="121" t="s">
        <v>202</v>
      </c>
      <c r="M47" s="121" t="s">
        <v>203</v>
      </c>
      <c r="N47" s="121">
        <v>574</v>
      </c>
      <c r="O47" s="121">
        <v>574</v>
      </c>
      <c r="P47" s="122" t="s">
        <v>70</v>
      </c>
      <c r="Q47" s="123">
        <v>55000</v>
      </c>
      <c r="R47" s="118" t="s">
        <v>204</v>
      </c>
      <c r="S47" s="124"/>
      <c r="T47" s="118" t="s">
        <v>72</v>
      </c>
      <c r="U47" s="130" t="s">
        <v>72</v>
      </c>
      <c r="V47" s="118" t="s">
        <v>205</v>
      </c>
      <c r="W47" s="125">
        <v>0</v>
      </c>
      <c r="X47" s="118" t="s">
        <v>70</v>
      </c>
      <c r="Y47" s="118" t="s">
        <v>70</v>
      </c>
      <c r="Z47" s="118" t="s">
        <v>72</v>
      </c>
      <c r="AA47" s="118" t="s">
        <v>70</v>
      </c>
      <c r="AB47" s="118" t="s">
        <v>70</v>
      </c>
      <c r="AC47" s="133"/>
      <c r="AD47" s="127">
        <v>0.02</v>
      </c>
      <c r="AE47" s="128">
        <f t="shared" si="0"/>
        <v>91.666666666666671</v>
      </c>
      <c r="AF47" s="115">
        <f t="shared" si="1"/>
        <v>4950</v>
      </c>
      <c r="AG47" s="129"/>
    </row>
    <row r="48" spans="3:33" s="117" customFormat="1" ht="48" x14ac:dyDescent="0.2">
      <c r="C48" s="103">
        <v>28</v>
      </c>
      <c r="D48" s="118">
        <v>1233</v>
      </c>
      <c r="E48" s="119">
        <v>3</v>
      </c>
      <c r="F48" s="119" t="s">
        <v>192</v>
      </c>
      <c r="G48" s="118" t="s">
        <v>204</v>
      </c>
      <c r="H48" s="118" t="s">
        <v>206</v>
      </c>
      <c r="I48" s="118" t="s">
        <v>83</v>
      </c>
      <c r="J48" s="120" t="s">
        <v>84</v>
      </c>
      <c r="K48" s="121" t="s">
        <v>84</v>
      </c>
      <c r="L48" s="121" t="s">
        <v>84</v>
      </c>
      <c r="M48" s="121" t="s">
        <v>84</v>
      </c>
      <c r="N48" s="121">
        <v>541</v>
      </c>
      <c r="O48" s="121">
        <v>541</v>
      </c>
      <c r="P48" s="122" t="s">
        <v>84</v>
      </c>
      <c r="Q48" s="123">
        <v>70000</v>
      </c>
      <c r="R48" s="118" t="s">
        <v>204</v>
      </c>
      <c r="S48" s="124"/>
      <c r="T48" s="118" t="s">
        <v>72</v>
      </c>
      <c r="U48" s="118" t="s">
        <v>72</v>
      </c>
      <c r="V48" s="118" t="s">
        <v>207</v>
      </c>
      <c r="W48" s="125">
        <v>0</v>
      </c>
      <c r="X48" s="118" t="s">
        <v>86</v>
      </c>
      <c r="Y48" s="118" t="s">
        <v>70</v>
      </c>
      <c r="Z48" s="118" t="s">
        <v>72</v>
      </c>
      <c r="AA48" s="118" t="s">
        <v>70</v>
      </c>
      <c r="AB48" s="118" t="s">
        <v>70</v>
      </c>
      <c r="AC48" s="134"/>
      <c r="AD48" s="127">
        <v>0.02</v>
      </c>
      <c r="AE48" s="128">
        <f t="shared" si="0"/>
        <v>116.66666666666667</v>
      </c>
      <c r="AF48" s="115">
        <f t="shared" si="1"/>
        <v>6300</v>
      </c>
      <c r="AG48" s="129"/>
    </row>
    <row r="49" spans="3:33" s="117" customFormat="1" ht="48" x14ac:dyDescent="0.2">
      <c r="C49" s="103">
        <v>29</v>
      </c>
      <c r="D49" s="118">
        <v>1233</v>
      </c>
      <c r="E49" s="119">
        <v>3</v>
      </c>
      <c r="F49" s="119" t="s">
        <v>192</v>
      </c>
      <c r="G49" s="118" t="s">
        <v>208</v>
      </c>
      <c r="H49" s="118" t="s">
        <v>209</v>
      </c>
      <c r="I49" s="118" t="s">
        <v>163</v>
      </c>
      <c r="J49" s="120" t="s">
        <v>70</v>
      </c>
      <c r="K49" s="121" t="s">
        <v>70</v>
      </c>
      <c r="L49" s="121" t="s">
        <v>70</v>
      </c>
      <c r="M49" s="121" t="s">
        <v>70</v>
      </c>
      <c r="N49" s="121" t="s">
        <v>210</v>
      </c>
      <c r="O49" s="121" t="s">
        <v>70</v>
      </c>
      <c r="P49" s="122" t="s">
        <v>70</v>
      </c>
      <c r="Q49" s="123">
        <v>23295.35</v>
      </c>
      <c r="R49" s="118" t="s">
        <v>208</v>
      </c>
      <c r="S49" s="124"/>
      <c r="T49" s="118" t="s">
        <v>72</v>
      </c>
      <c r="U49" s="118" t="s">
        <v>72</v>
      </c>
      <c r="V49" s="118" t="s">
        <v>211</v>
      </c>
      <c r="W49" s="125">
        <v>279913</v>
      </c>
      <c r="X49" s="118" t="s">
        <v>70</v>
      </c>
      <c r="Y49" s="118" t="s">
        <v>70</v>
      </c>
      <c r="Z49" s="118" t="s">
        <v>72</v>
      </c>
      <c r="AA49" s="118" t="s">
        <v>70</v>
      </c>
      <c r="AB49" s="118" t="s">
        <v>70</v>
      </c>
      <c r="AC49" s="134"/>
      <c r="AD49" s="127">
        <v>0.02</v>
      </c>
      <c r="AE49" s="128">
        <f t="shared" si="0"/>
        <v>38.825583333333334</v>
      </c>
      <c r="AF49" s="115">
        <f t="shared" si="1"/>
        <v>2096.5814999999998</v>
      </c>
      <c r="AG49" s="129"/>
    </row>
    <row r="50" spans="3:33" s="117" customFormat="1" ht="48" x14ac:dyDescent="0.2">
      <c r="C50" s="103">
        <v>30</v>
      </c>
      <c r="D50" s="118">
        <v>1233</v>
      </c>
      <c r="E50" s="119">
        <v>3</v>
      </c>
      <c r="F50" s="119" t="s">
        <v>192</v>
      </c>
      <c r="G50" s="118" t="s">
        <v>212</v>
      </c>
      <c r="H50" s="118" t="s">
        <v>82</v>
      </c>
      <c r="I50" s="118" t="s">
        <v>213</v>
      </c>
      <c r="J50" s="120" t="s">
        <v>70</v>
      </c>
      <c r="K50" s="121" t="s">
        <v>70</v>
      </c>
      <c r="L50" s="121" t="s">
        <v>70</v>
      </c>
      <c r="M50" s="121" t="s">
        <v>70</v>
      </c>
      <c r="N50" s="121" t="s">
        <v>214</v>
      </c>
      <c r="O50" s="121" t="s">
        <v>214</v>
      </c>
      <c r="P50" s="122" t="s">
        <v>70</v>
      </c>
      <c r="Q50" s="123">
        <v>390</v>
      </c>
      <c r="R50" s="118" t="s">
        <v>212</v>
      </c>
      <c r="S50" s="124"/>
      <c r="T50" s="118" t="s">
        <v>72</v>
      </c>
      <c r="U50" s="118" t="s">
        <v>72</v>
      </c>
      <c r="V50" s="118" t="s">
        <v>215</v>
      </c>
      <c r="W50" s="125">
        <v>390</v>
      </c>
      <c r="X50" s="118" t="s">
        <v>70</v>
      </c>
      <c r="Y50" s="118" t="s">
        <v>70</v>
      </c>
      <c r="Z50" s="118" t="s">
        <v>72</v>
      </c>
      <c r="AA50" s="118" t="s">
        <v>70</v>
      </c>
      <c r="AB50" s="118" t="s">
        <v>70</v>
      </c>
      <c r="AC50" s="134"/>
      <c r="AD50" s="127">
        <v>0.02</v>
      </c>
      <c r="AE50" s="128">
        <f t="shared" si="0"/>
        <v>0.65</v>
      </c>
      <c r="AF50" s="115">
        <f t="shared" si="1"/>
        <v>35.1</v>
      </c>
      <c r="AG50" s="129"/>
    </row>
    <row r="51" spans="3:33" s="117" customFormat="1" ht="48" x14ac:dyDescent="0.2">
      <c r="C51" s="103">
        <v>31</v>
      </c>
      <c r="D51" s="118">
        <v>1233</v>
      </c>
      <c r="E51" s="119">
        <v>3</v>
      </c>
      <c r="F51" s="119" t="s">
        <v>192</v>
      </c>
      <c r="G51" s="118" t="s">
        <v>204</v>
      </c>
      <c r="H51" s="118" t="s">
        <v>82</v>
      </c>
      <c r="I51" s="118" t="s">
        <v>216</v>
      </c>
      <c r="J51" s="120" t="s">
        <v>217</v>
      </c>
      <c r="K51" s="121" t="s">
        <v>218</v>
      </c>
      <c r="L51" s="121" t="s">
        <v>219</v>
      </c>
      <c r="M51" s="121" t="s">
        <v>220</v>
      </c>
      <c r="N51" s="121" t="s">
        <v>221</v>
      </c>
      <c r="O51" s="121">
        <v>138</v>
      </c>
      <c r="P51" s="122" t="s">
        <v>70</v>
      </c>
      <c r="Q51" s="123">
        <v>6130</v>
      </c>
      <c r="R51" s="118" t="s">
        <v>204</v>
      </c>
      <c r="S51" s="124"/>
      <c r="T51" s="118" t="s">
        <v>72</v>
      </c>
      <c r="U51" s="118" t="s">
        <v>72</v>
      </c>
      <c r="V51" s="118" t="s">
        <v>222</v>
      </c>
      <c r="W51" s="125">
        <v>220872</v>
      </c>
      <c r="X51" s="118" t="s">
        <v>70</v>
      </c>
      <c r="Y51" s="118" t="s">
        <v>70</v>
      </c>
      <c r="Z51" s="118" t="s">
        <v>72</v>
      </c>
      <c r="AA51" s="118" t="s">
        <v>70</v>
      </c>
      <c r="AB51" s="118" t="s">
        <v>70</v>
      </c>
      <c r="AC51" s="134"/>
      <c r="AD51" s="127">
        <v>0.02</v>
      </c>
      <c r="AE51" s="128">
        <f t="shared" si="0"/>
        <v>10.216666666666667</v>
      </c>
      <c r="AF51" s="115">
        <f t="shared" si="1"/>
        <v>551.70000000000005</v>
      </c>
      <c r="AG51" s="129"/>
    </row>
    <row r="52" spans="3:33" s="117" customFormat="1" ht="60" x14ac:dyDescent="0.2">
      <c r="C52" s="103">
        <v>32</v>
      </c>
      <c r="D52" s="118">
        <v>1233</v>
      </c>
      <c r="E52" s="119">
        <v>3</v>
      </c>
      <c r="F52" s="119" t="s">
        <v>192</v>
      </c>
      <c r="G52" s="118" t="s">
        <v>223</v>
      </c>
      <c r="H52" s="118" t="s">
        <v>224</v>
      </c>
      <c r="I52" s="118" t="s">
        <v>97</v>
      </c>
      <c r="J52" s="120" t="s">
        <v>225</v>
      </c>
      <c r="K52" s="121" t="s">
        <v>226</v>
      </c>
      <c r="L52" s="121" t="s">
        <v>227</v>
      </c>
      <c r="M52" s="121" t="s">
        <v>228</v>
      </c>
      <c r="N52" s="121" t="s">
        <v>229</v>
      </c>
      <c r="O52" s="121" t="s">
        <v>229</v>
      </c>
      <c r="P52" s="122">
        <v>39720</v>
      </c>
      <c r="Q52" s="123">
        <v>76000</v>
      </c>
      <c r="R52" s="118" t="s">
        <v>223</v>
      </c>
      <c r="S52" s="124"/>
      <c r="T52" s="118" t="s">
        <v>72</v>
      </c>
      <c r="U52" s="118" t="s">
        <v>72</v>
      </c>
      <c r="V52" s="118" t="s">
        <v>230</v>
      </c>
      <c r="W52" s="125">
        <v>1278982</v>
      </c>
      <c r="X52" s="118" t="s">
        <v>110</v>
      </c>
      <c r="Y52" s="118" t="s">
        <v>70</v>
      </c>
      <c r="Z52" s="118" t="s">
        <v>72</v>
      </c>
      <c r="AA52" s="118" t="s">
        <v>70</v>
      </c>
      <c r="AB52" s="118" t="s">
        <v>70</v>
      </c>
      <c r="AC52" s="134"/>
      <c r="AD52" s="127">
        <v>0.02</v>
      </c>
      <c r="AE52" s="128">
        <f t="shared" si="0"/>
        <v>126.66666666666667</v>
      </c>
      <c r="AF52" s="115">
        <f t="shared" si="1"/>
        <v>6840</v>
      </c>
      <c r="AG52" s="129"/>
    </row>
    <row r="53" spans="3:33" s="117" customFormat="1" ht="48" x14ac:dyDescent="0.2">
      <c r="C53" s="103">
        <v>33</v>
      </c>
      <c r="D53" s="118">
        <v>1233</v>
      </c>
      <c r="E53" s="119">
        <v>3</v>
      </c>
      <c r="F53" s="119" t="s">
        <v>192</v>
      </c>
      <c r="G53" s="118" t="s">
        <v>204</v>
      </c>
      <c r="H53" s="118" t="s">
        <v>82</v>
      </c>
      <c r="I53" s="118" t="s">
        <v>104</v>
      </c>
      <c r="J53" s="120" t="s">
        <v>231</v>
      </c>
      <c r="K53" s="121" t="s">
        <v>108</v>
      </c>
      <c r="L53" s="121" t="s">
        <v>108</v>
      </c>
      <c r="M53" s="121" t="s">
        <v>232</v>
      </c>
      <c r="N53" s="121">
        <v>364</v>
      </c>
      <c r="O53" s="121">
        <v>404</v>
      </c>
      <c r="P53" s="122">
        <v>39766</v>
      </c>
      <c r="Q53" s="123">
        <v>60000</v>
      </c>
      <c r="R53" s="118" t="s">
        <v>204</v>
      </c>
      <c r="S53" s="124"/>
      <c r="T53" s="118" t="s">
        <v>72</v>
      </c>
      <c r="U53" s="118" t="s">
        <v>72</v>
      </c>
      <c r="V53" s="118" t="s">
        <v>233</v>
      </c>
      <c r="W53" s="125">
        <v>1021467</v>
      </c>
      <c r="X53" s="118" t="s">
        <v>110</v>
      </c>
      <c r="Y53" s="118" t="s">
        <v>70</v>
      </c>
      <c r="Z53" s="118" t="s">
        <v>72</v>
      </c>
      <c r="AA53" s="118" t="s">
        <v>70</v>
      </c>
      <c r="AB53" s="118" t="s">
        <v>70</v>
      </c>
      <c r="AC53" s="134"/>
      <c r="AD53" s="127">
        <v>0.02</v>
      </c>
      <c r="AE53" s="128">
        <f t="shared" si="0"/>
        <v>100</v>
      </c>
      <c r="AF53" s="115">
        <f t="shared" si="1"/>
        <v>5400</v>
      </c>
      <c r="AG53" s="129"/>
    </row>
    <row r="54" spans="3:33" s="117" customFormat="1" ht="48" x14ac:dyDescent="0.2">
      <c r="C54" s="103">
        <v>34</v>
      </c>
      <c r="D54" s="118">
        <v>1233</v>
      </c>
      <c r="E54" s="119">
        <v>3</v>
      </c>
      <c r="F54" s="119" t="s">
        <v>192</v>
      </c>
      <c r="G54" s="118" t="s">
        <v>234</v>
      </c>
      <c r="H54" s="118" t="s">
        <v>82</v>
      </c>
      <c r="I54" s="118" t="s">
        <v>235</v>
      </c>
      <c r="J54" s="120" t="s">
        <v>236</v>
      </c>
      <c r="K54" s="121" t="s">
        <v>108</v>
      </c>
      <c r="L54" s="121" t="s">
        <v>108</v>
      </c>
      <c r="M54" s="121" t="s">
        <v>228</v>
      </c>
      <c r="N54" s="121" t="s">
        <v>237</v>
      </c>
      <c r="O54" s="121" t="s">
        <v>70</v>
      </c>
      <c r="P54" s="122">
        <v>39766</v>
      </c>
      <c r="Q54" s="123">
        <v>43000</v>
      </c>
      <c r="R54" s="118" t="s">
        <v>234</v>
      </c>
      <c r="S54" s="124"/>
      <c r="T54" s="118" t="s">
        <v>72</v>
      </c>
      <c r="U54" s="118" t="s">
        <v>72</v>
      </c>
      <c r="V54" s="118" t="s">
        <v>238</v>
      </c>
      <c r="W54" s="125">
        <v>1994639</v>
      </c>
      <c r="X54" s="118" t="s">
        <v>110</v>
      </c>
      <c r="Y54" s="118" t="s">
        <v>70</v>
      </c>
      <c r="Z54" s="118" t="s">
        <v>72</v>
      </c>
      <c r="AA54" s="118" t="s">
        <v>70</v>
      </c>
      <c r="AB54" s="118" t="s">
        <v>70</v>
      </c>
      <c r="AC54" s="134"/>
      <c r="AD54" s="127">
        <v>0.02</v>
      </c>
      <c r="AE54" s="128">
        <f t="shared" si="0"/>
        <v>71.666666666666671</v>
      </c>
      <c r="AF54" s="115">
        <f t="shared" si="1"/>
        <v>3870</v>
      </c>
      <c r="AG54" s="129"/>
    </row>
    <row r="55" spans="3:33" s="117" customFormat="1" ht="48" x14ac:dyDescent="0.2">
      <c r="C55" s="103">
        <v>35</v>
      </c>
      <c r="D55" s="118">
        <v>1233</v>
      </c>
      <c r="E55" s="119">
        <v>3</v>
      </c>
      <c r="F55" s="119" t="s">
        <v>192</v>
      </c>
      <c r="G55" s="118" t="s">
        <v>239</v>
      </c>
      <c r="H55" s="118" t="s">
        <v>82</v>
      </c>
      <c r="I55" s="118" t="s">
        <v>91</v>
      </c>
      <c r="J55" s="120" t="s">
        <v>70</v>
      </c>
      <c r="K55" s="120" t="s">
        <v>70</v>
      </c>
      <c r="L55" s="120" t="s">
        <v>70</v>
      </c>
      <c r="M55" s="120" t="s">
        <v>70</v>
      </c>
      <c r="N55" s="120" t="s">
        <v>70</v>
      </c>
      <c r="O55" s="121" t="s">
        <v>70</v>
      </c>
      <c r="P55" s="122"/>
      <c r="Q55" s="123">
        <v>90000</v>
      </c>
      <c r="R55" s="118" t="s">
        <v>204</v>
      </c>
      <c r="S55" s="124"/>
      <c r="T55" s="118" t="s">
        <v>72</v>
      </c>
      <c r="U55" s="118" t="s">
        <v>72</v>
      </c>
      <c r="V55" s="118"/>
      <c r="W55" s="125"/>
      <c r="X55" s="118"/>
      <c r="Y55" s="118" t="s">
        <v>70</v>
      </c>
      <c r="Z55" s="118" t="s">
        <v>72</v>
      </c>
      <c r="AA55" s="118" t="s">
        <v>70</v>
      </c>
      <c r="AB55" s="118" t="s">
        <v>70</v>
      </c>
      <c r="AC55" s="134"/>
      <c r="AD55" s="127">
        <v>0.02</v>
      </c>
      <c r="AE55" s="128">
        <f t="shared" si="0"/>
        <v>150</v>
      </c>
      <c r="AF55" s="115">
        <f t="shared" si="1"/>
        <v>8100</v>
      </c>
      <c r="AG55" s="129"/>
    </row>
    <row r="56" spans="3:33" s="117" customFormat="1" ht="48" x14ac:dyDescent="0.2">
      <c r="C56" s="103">
        <v>36</v>
      </c>
      <c r="D56" s="118">
        <v>1233</v>
      </c>
      <c r="E56" s="119">
        <v>3</v>
      </c>
      <c r="F56" s="119" t="s">
        <v>192</v>
      </c>
      <c r="G56" s="118" t="s">
        <v>240</v>
      </c>
      <c r="H56" s="118" t="s">
        <v>82</v>
      </c>
      <c r="I56" s="118" t="s">
        <v>241</v>
      </c>
      <c r="J56" s="120" t="s">
        <v>70</v>
      </c>
      <c r="K56" s="120" t="s">
        <v>70</v>
      </c>
      <c r="L56" s="120" t="s">
        <v>70</v>
      </c>
      <c r="M56" s="120" t="s">
        <v>70</v>
      </c>
      <c r="N56" s="120" t="s">
        <v>70</v>
      </c>
      <c r="O56" s="121" t="s">
        <v>70</v>
      </c>
      <c r="P56" s="122"/>
      <c r="Q56" s="123">
        <v>4951.46</v>
      </c>
      <c r="R56" s="118" t="s">
        <v>204</v>
      </c>
      <c r="S56" s="124"/>
      <c r="T56" s="118" t="s">
        <v>72</v>
      </c>
      <c r="U56" s="118" t="s">
        <v>72</v>
      </c>
      <c r="V56" s="118"/>
      <c r="W56" s="125"/>
      <c r="X56" s="118"/>
      <c r="Y56" s="118" t="s">
        <v>70</v>
      </c>
      <c r="Z56" s="118" t="s">
        <v>72</v>
      </c>
      <c r="AA56" s="118" t="s">
        <v>70</v>
      </c>
      <c r="AB56" s="118" t="s">
        <v>70</v>
      </c>
      <c r="AC56" s="134"/>
      <c r="AD56" s="127">
        <v>0.02</v>
      </c>
      <c r="AE56" s="128">
        <f t="shared" si="0"/>
        <v>8.2524333333333342</v>
      </c>
      <c r="AF56" s="115">
        <f t="shared" si="1"/>
        <v>445.63139999999999</v>
      </c>
      <c r="AG56" s="129"/>
    </row>
    <row r="57" spans="3:33" s="117" customFormat="1" ht="48" x14ac:dyDescent="0.2">
      <c r="C57" s="103">
        <v>37</v>
      </c>
      <c r="D57" s="118">
        <v>1233</v>
      </c>
      <c r="E57" s="119">
        <v>4</v>
      </c>
      <c r="F57" s="119" t="s">
        <v>242</v>
      </c>
      <c r="G57" s="118" t="s">
        <v>243</v>
      </c>
      <c r="H57" s="118" t="s">
        <v>244</v>
      </c>
      <c r="I57" s="118" t="s">
        <v>137</v>
      </c>
      <c r="J57" s="120" t="s">
        <v>245</v>
      </c>
      <c r="K57" s="121" t="s">
        <v>246</v>
      </c>
      <c r="L57" s="121" t="s">
        <v>247</v>
      </c>
      <c r="M57" s="121" t="s">
        <v>248</v>
      </c>
      <c r="N57" s="121" t="s">
        <v>249</v>
      </c>
      <c r="O57" s="121" t="s">
        <v>249</v>
      </c>
      <c r="P57" s="122" t="s">
        <v>70</v>
      </c>
      <c r="Q57" s="123">
        <v>50413.22</v>
      </c>
      <c r="R57" s="118" t="s">
        <v>250</v>
      </c>
      <c r="S57" s="124"/>
      <c r="T57" s="118" t="s">
        <v>72</v>
      </c>
      <c r="U57" s="118" t="s">
        <v>72</v>
      </c>
      <c r="V57" s="118" t="s">
        <v>251</v>
      </c>
      <c r="W57" s="125">
        <v>190682</v>
      </c>
      <c r="X57" s="118" t="s">
        <v>252</v>
      </c>
      <c r="Y57" s="118" t="s">
        <v>70</v>
      </c>
      <c r="Z57" s="118" t="s">
        <v>72</v>
      </c>
      <c r="AA57" s="118" t="s">
        <v>70</v>
      </c>
      <c r="AB57" s="118" t="s">
        <v>70</v>
      </c>
      <c r="AC57" s="134"/>
      <c r="AD57" s="127">
        <v>0.02</v>
      </c>
      <c r="AE57" s="128">
        <f t="shared" si="0"/>
        <v>84.02203333333334</v>
      </c>
      <c r="AF57" s="115">
        <f t="shared" si="1"/>
        <v>4537.1898000000001</v>
      </c>
      <c r="AG57" s="129"/>
    </row>
    <row r="58" spans="3:33" s="117" customFormat="1" ht="24" x14ac:dyDescent="0.2">
      <c r="C58" s="103">
        <v>38</v>
      </c>
      <c r="D58" s="118">
        <v>1233</v>
      </c>
      <c r="E58" s="119">
        <v>4</v>
      </c>
      <c r="F58" s="119" t="s">
        <v>192</v>
      </c>
      <c r="G58" s="118" t="s">
        <v>253</v>
      </c>
      <c r="H58" s="118" t="s">
        <v>82</v>
      </c>
      <c r="I58" s="118" t="s">
        <v>88</v>
      </c>
      <c r="J58" s="120" t="s">
        <v>70</v>
      </c>
      <c r="K58" s="121" t="s">
        <v>70</v>
      </c>
      <c r="L58" s="121" t="s">
        <v>70</v>
      </c>
      <c r="M58" s="121" t="s">
        <v>70</v>
      </c>
      <c r="N58" s="121" t="s">
        <v>254</v>
      </c>
      <c r="O58" s="121" t="s">
        <v>255</v>
      </c>
      <c r="P58" s="122" t="s">
        <v>70</v>
      </c>
      <c r="Q58" s="123">
        <v>124187.49</v>
      </c>
      <c r="R58" s="118" t="s">
        <v>256</v>
      </c>
      <c r="S58" s="124"/>
      <c r="T58" s="118" t="s">
        <v>72</v>
      </c>
      <c r="U58" s="118" t="s">
        <v>72</v>
      </c>
      <c r="V58" s="118" t="s">
        <v>257</v>
      </c>
      <c r="W58" s="125" t="s">
        <v>258</v>
      </c>
      <c r="X58" s="118" t="s">
        <v>70</v>
      </c>
      <c r="Y58" s="118" t="s">
        <v>70</v>
      </c>
      <c r="Z58" s="118" t="s">
        <v>72</v>
      </c>
      <c r="AA58" s="118" t="s">
        <v>70</v>
      </c>
      <c r="AB58" s="118" t="s">
        <v>70</v>
      </c>
      <c r="AC58" s="134"/>
      <c r="AD58" s="127">
        <v>0.02</v>
      </c>
      <c r="AE58" s="128">
        <f t="shared" si="0"/>
        <v>206.97915</v>
      </c>
      <c r="AF58" s="115">
        <f t="shared" si="1"/>
        <v>11176.874100000001</v>
      </c>
      <c r="AG58" s="129"/>
    </row>
    <row r="59" spans="3:33" s="117" customFormat="1" ht="36" x14ac:dyDescent="0.2">
      <c r="C59" s="103">
        <v>39</v>
      </c>
      <c r="D59" s="118">
        <v>1233</v>
      </c>
      <c r="E59" s="119">
        <v>5</v>
      </c>
      <c r="F59" s="119" t="s">
        <v>192</v>
      </c>
      <c r="G59" s="118" t="s">
        <v>259</v>
      </c>
      <c r="H59" s="118" t="s">
        <v>260</v>
      </c>
      <c r="I59" s="118" t="s">
        <v>261</v>
      </c>
      <c r="J59" s="120" t="s">
        <v>262</v>
      </c>
      <c r="K59" s="121" t="s">
        <v>263</v>
      </c>
      <c r="L59" s="121" t="s">
        <v>264</v>
      </c>
      <c r="M59" s="121" t="s">
        <v>264</v>
      </c>
      <c r="N59" s="121" t="s">
        <v>265</v>
      </c>
      <c r="O59" s="121" t="s">
        <v>266</v>
      </c>
      <c r="P59" s="122" t="s">
        <v>70</v>
      </c>
      <c r="Q59" s="123">
        <v>213523.95</v>
      </c>
      <c r="R59" s="118" t="s">
        <v>259</v>
      </c>
      <c r="S59" s="124"/>
      <c r="T59" s="118" t="s">
        <v>72</v>
      </c>
      <c r="U59" s="130" t="s">
        <v>72</v>
      </c>
      <c r="V59" s="118" t="s">
        <v>267</v>
      </c>
      <c r="W59" s="125">
        <v>2883479</v>
      </c>
      <c r="X59" s="118" t="s">
        <v>252</v>
      </c>
      <c r="Y59" s="118" t="s">
        <v>70</v>
      </c>
      <c r="Z59" s="118" t="s">
        <v>72</v>
      </c>
      <c r="AA59" s="118" t="s">
        <v>70</v>
      </c>
      <c r="AB59" s="118" t="s">
        <v>70</v>
      </c>
      <c r="AC59" s="134"/>
      <c r="AD59" s="127">
        <v>0.02</v>
      </c>
      <c r="AE59" s="128">
        <f t="shared" si="0"/>
        <v>355.87325000000004</v>
      </c>
      <c r="AF59" s="115">
        <f t="shared" si="1"/>
        <v>19217.155500000001</v>
      </c>
      <c r="AG59" s="129"/>
    </row>
    <row r="60" spans="3:33" s="117" customFormat="1" ht="36" x14ac:dyDescent="0.2">
      <c r="C60" s="103">
        <v>40</v>
      </c>
      <c r="D60" s="118">
        <v>1233</v>
      </c>
      <c r="E60" s="119">
        <v>5</v>
      </c>
      <c r="F60" s="119" t="s">
        <v>192</v>
      </c>
      <c r="G60" s="118" t="s">
        <v>268</v>
      </c>
      <c r="H60" s="118" t="s">
        <v>269</v>
      </c>
      <c r="I60" s="118" t="s">
        <v>137</v>
      </c>
      <c r="J60" s="120" t="s">
        <v>139</v>
      </c>
      <c r="K60" s="121" t="s">
        <v>270</v>
      </c>
      <c r="L60" s="121" t="s">
        <v>271</v>
      </c>
      <c r="M60" s="121" t="s">
        <v>272</v>
      </c>
      <c r="N60" s="121" t="s">
        <v>273</v>
      </c>
      <c r="O60" s="121" t="s">
        <v>274</v>
      </c>
      <c r="P60" s="122" t="s">
        <v>70</v>
      </c>
      <c r="Q60" s="123">
        <v>30000</v>
      </c>
      <c r="R60" s="118" t="s">
        <v>268</v>
      </c>
      <c r="S60" s="124"/>
      <c r="T60" s="118">
        <v>39</v>
      </c>
      <c r="U60" s="118" t="s">
        <v>72</v>
      </c>
      <c r="V60" s="118" t="s">
        <v>275</v>
      </c>
      <c r="W60" s="125">
        <v>252019</v>
      </c>
      <c r="X60" s="118" t="s">
        <v>156</v>
      </c>
      <c r="Y60" s="118" t="s">
        <v>70</v>
      </c>
      <c r="Z60" s="118" t="s">
        <v>72</v>
      </c>
      <c r="AA60" s="118" t="s">
        <v>70</v>
      </c>
      <c r="AB60" s="118" t="s">
        <v>70</v>
      </c>
      <c r="AC60" s="134"/>
      <c r="AD60" s="127">
        <v>0.02</v>
      </c>
      <c r="AE60" s="128">
        <f t="shared" si="0"/>
        <v>50</v>
      </c>
      <c r="AF60" s="115">
        <f t="shared" si="1"/>
        <v>2700</v>
      </c>
      <c r="AG60" s="129"/>
    </row>
    <row r="61" spans="3:33" s="117" customFormat="1" ht="36" x14ac:dyDescent="0.2">
      <c r="C61" s="103">
        <v>41</v>
      </c>
      <c r="D61" s="118">
        <v>1233</v>
      </c>
      <c r="E61" s="119">
        <v>5</v>
      </c>
      <c r="F61" s="119" t="s">
        <v>192</v>
      </c>
      <c r="G61" s="118" t="s">
        <v>276</v>
      </c>
      <c r="H61" s="118" t="s">
        <v>277</v>
      </c>
      <c r="I61" s="118" t="s">
        <v>91</v>
      </c>
      <c r="J61" s="120" t="s">
        <v>139</v>
      </c>
      <c r="K61" s="121" t="s">
        <v>278</v>
      </c>
      <c r="L61" s="121" t="s">
        <v>279</v>
      </c>
      <c r="M61" s="121" t="s">
        <v>280</v>
      </c>
      <c r="N61" s="121" t="s">
        <v>281</v>
      </c>
      <c r="O61" s="121" t="s">
        <v>282</v>
      </c>
      <c r="P61" s="122" t="s">
        <v>70</v>
      </c>
      <c r="Q61" s="123">
        <v>18000</v>
      </c>
      <c r="R61" s="118" t="s">
        <v>283</v>
      </c>
      <c r="S61" s="124"/>
      <c r="T61" s="118" t="s">
        <v>72</v>
      </c>
      <c r="U61" s="118" t="s">
        <v>72</v>
      </c>
      <c r="V61" s="118" t="s">
        <v>284</v>
      </c>
      <c r="W61" s="125">
        <v>2446567</v>
      </c>
      <c r="X61" s="118" t="s">
        <v>252</v>
      </c>
      <c r="Y61" s="118" t="s">
        <v>70</v>
      </c>
      <c r="Z61" s="118" t="s">
        <v>72</v>
      </c>
      <c r="AA61" s="118" t="s">
        <v>70</v>
      </c>
      <c r="AB61" s="118" t="s">
        <v>70</v>
      </c>
      <c r="AC61" s="134"/>
      <c r="AD61" s="127">
        <v>0.02</v>
      </c>
      <c r="AE61" s="128">
        <f t="shared" si="0"/>
        <v>30</v>
      </c>
      <c r="AF61" s="115">
        <f t="shared" si="1"/>
        <v>1620</v>
      </c>
      <c r="AG61" s="129"/>
    </row>
    <row r="62" spans="3:33" s="117" customFormat="1" ht="36" x14ac:dyDescent="0.2">
      <c r="C62" s="103">
        <v>42</v>
      </c>
      <c r="D62" s="118">
        <v>1233</v>
      </c>
      <c r="E62" s="119">
        <v>5</v>
      </c>
      <c r="F62" s="119" t="s">
        <v>192</v>
      </c>
      <c r="G62" s="118" t="s">
        <v>285</v>
      </c>
      <c r="H62" s="118" t="s">
        <v>82</v>
      </c>
      <c r="I62" s="118" t="s">
        <v>83</v>
      </c>
      <c r="J62" s="120" t="s">
        <v>70</v>
      </c>
      <c r="K62" s="121" t="s">
        <v>70</v>
      </c>
      <c r="L62" s="121" t="s">
        <v>70</v>
      </c>
      <c r="M62" s="121" t="s">
        <v>70</v>
      </c>
      <c r="N62" s="121" t="s">
        <v>286</v>
      </c>
      <c r="O62" s="121" t="s">
        <v>287</v>
      </c>
      <c r="P62" s="122" t="s">
        <v>70</v>
      </c>
      <c r="Q62" s="123">
        <v>55000</v>
      </c>
      <c r="R62" s="118" t="s">
        <v>288</v>
      </c>
      <c r="S62" s="124"/>
      <c r="T62" s="118" t="s">
        <v>72</v>
      </c>
      <c r="U62" s="118" t="s">
        <v>72</v>
      </c>
      <c r="V62" s="118" t="s">
        <v>289</v>
      </c>
      <c r="W62" s="125">
        <v>0</v>
      </c>
      <c r="X62" s="118" t="s">
        <v>252</v>
      </c>
      <c r="Y62" s="118" t="s">
        <v>70</v>
      </c>
      <c r="Z62" s="118" t="s">
        <v>72</v>
      </c>
      <c r="AA62" s="118" t="s">
        <v>70</v>
      </c>
      <c r="AB62" s="118" t="s">
        <v>70</v>
      </c>
      <c r="AC62" s="134"/>
      <c r="AD62" s="127">
        <v>0.02</v>
      </c>
      <c r="AE62" s="128">
        <f t="shared" si="0"/>
        <v>91.666666666666671</v>
      </c>
      <c r="AF62" s="115">
        <f t="shared" si="1"/>
        <v>4950</v>
      </c>
      <c r="AG62" s="129"/>
    </row>
    <row r="63" spans="3:33" s="117" customFormat="1" ht="48" x14ac:dyDescent="0.2">
      <c r="C63" s="103">
        <v>43</v>
      </c>
      <c r="D63" s="118">
        <v>1233</v>
      </c>
      <c r="E63" s="119">
        <v>5</v>
      </c>
      <c r="F63" s="119" t="s">
        <v>192</v>
      </c>
      <c r="G63" s="118" t="s">
        <v>290</v>
      </c>
      <c r="H63" s="118" t="s">
        <v>82</v>
      </c>
      <c r="I63" s="118" t="s">
        <v>88</v>
      </c>
      <c r="J63" s="120" t="s">
        <v>70</v>
      </c>
      <c r="K63" s="121" t="s">
        <v>70</v>
      </c>
      <c r="L63" s="121" t="s">
        <v>70</v>
      </c>
      <c r="M63" s="121" t="s">
        <v>70</v>
      </c>
      <c r="N63" s="121">
        <v>319</v>
      </c>
      <c r="O63" s="121">
        <v>172</v>
      </c>
      <c r="P63" s="122" t="s">
        <v>70</v>
      </c>
      <c r="Q63" s="123">
        <v>5000</v>
      </c>
      <c r="R63" s="118" t="s">
        <v>290</v>
      </c>
      <c r="S63" s="124"/>
      <c r="T63" s="118" t="s">
        <v>72</v>
      </c>
      <c r="U63" s="118" t="s">
        <v>72</v>
      </c>
      <c r="V63" s="118" t="s">
        <v>291</v>
      </c>
      <c r="W63" s="125">
        <v>0</v>
      </c>
      <c r="X63" s="118" t="s">
        <v>70</v>
      </c>
      <c r="Y63" s="118" t="s">
        <v>70</v>
      </c>
      <c r="Z63" s="118" t="s">
        <v>72</v>
      </c>
      <c r="AA63" s="118" t="s">
        <v>70</v>
      </c>
      <c r="AB63" s="118" t="s">
        <v>70</v>
      </c>
      <c r="AC63" s="134"/>
      <c r="AD63" s="127">
        <v>0.02</v>
      </c>
      <c r="AE63" s="128">
        <f t="shared" si="0"/>
        <v>8.3333333333333339</v>
      </c>
      <c r="AF63" s="115">
        <f t="shared" si="1"/>
        <v>450</v>
      </c>
      <c r="AG63" s="129"/>
    </row>
    <row r="64" spans="3:33" s="117" customFormat="1" ht="48" x14ac:dyDescent="0.2">
      <c r="C64" s="103">
        <v>44</v>
      </c>
      <c r="D64" s="118">
        <v>1233</v>
      </c>
      <c r="E64" s="119">
        <v>5</v>
      </c>
      <c r="F64" s="119" t="s">
        <v>192</v>
      </c>
      <c r="G64" s="118" t="s">
        <v>290</v>
      </c>
      <c r="H64" s="118" t="s">
        <v>82</v>
      </c>
      <c r="I64" s="118" t="s">
        <v>213</v>
      </c>
      <c r="J64" s="120" t="s">
        <v>70</v>
      </c>
      <c r="K64" s="121" t="s">
        <v>70</v>
      </c>
      <c r="L64" s="121" t="s">
        <v>70</v>
      </c>
      <c r="M64" s="121" t="s">
        <v>70</v>
      </c>
      <c r="N64" s="121" t="s">
        <v>292</v>
      </c>
      <c r="O64" s="121" t="s">
        <v>293</v>
      </c>
      <c r="P64" s="122" t="s">
        <v>70</v>
      </c>
      <c r="Q64" s="123">
        <v>20000</v>
      </c>
      <c r="R64" s="118" t="s">
        <v>290</v>
      </c>
      <c r="S64" s="124"/>
      <c r="T64" s="118" t="s">
        <v>72</v>
      </c>
      <c r="U64" s="118" t="s">
        <v>72</v>
      </c>
      <c r="V64" s="118" t="s">
        <v>294</v>
      </c>
      <c r="W64" s="125">
        <v>487911</v>
      </c>
      <c r="X64" s="118" t="s">
        <v>70</v>
      </c>
      <c r="Y64" s="118" t="s">
        <v>70</v>
      </c>
      <c r="Z64" s="118" t="s">
        <v>72</v>
      </c>
      <c r="AA64" s="118" t="s">
        <v>70</v>
      </c>
      <c r="AB64" s="118" t="s">
        <v>70</v>
      </c>
      <c r="AC64" s="134"/>
      <c r="AD64" s="127">
        <v>0.02</v>
      </c>
      <c r="AE64" s="128">
        <f t="shared" si="0"/>
        <v>33.333333333333336</v>
      </c>
      <c r="AF64" s="115">
        <f t="shared" si="1"/>
        <v>1800</v>
      </c>
      <c r="AG64" s="129"/>
    </row>
    <row r="65" spans="3:33" s="117" customFormat="1" ht="48" x14ac:dyDescent="0.2">
      <c r="C65" s="103">
        <v>45</v>
      </c>
      <c r="D65" s="118">
        <v>1233</v>
      </c>
      <c r="E65" s="119">
        <v>3</v>
      </c>
      <c r="F65" s="119" t="s">
        <v>192</v>
      </c>
      <c r="G65" s="118" t="s">
        <v>208</v>
      </c>
      <c r="H65" s="118" t="s">
        <v>209</v>
      </c>
      <c r="I65" s="118" t="s">
        <v>163</v>
      </c>
      <c r="J65" s="120" t="s">
        <v>70</v>
      </c>
      <c r="K65" s="121" t="s">
        <v>70</v>
      </c>
      <c r="L65" s="121" t="s">
        <v>70</v>
      </c>
      <c r="M65" s="121" t="s">
        <v>70</v>
      </c>
      <c r="N65" s="121" t="s">
        <v>210</v>
      </c>
      <c r="O65" s="121" t="s">
        <v>70</v>
      </c>
      <c r="P65" s="122" t="s">
        <v>70</v>
      </c>
      <c r="Q65" s="123">
        <v>118699.27</v>
      </c>
      <c r="R65" s="118" t="s">
        <v>208</v>
      </c>
      <c r="S65" s="124"/>
      <c r="T65" s="118" t="s">
        <v>72</v>
      </c>
      <c r="U65" s="118" t="s">
        <v>72</v>
      </c>
      <c r="V65" s="118" t="s">
        <v>211</v>
      </c>
      <c r="W65" s="125">
        <v>279913</v>
      </c>
      <c r="X65" s="118" t="s">
        <v>70</v>
      </c>
      <c r="Y65" s="118" t="s">
        <v>70</v>
      </c>
      <c r="Z65" s="118" t="s">
        <v>72</v>
      </c>
      <c r="AA65" s="118" t="s">
        <v>70</v>
      </c>
      <c r="AB65" s="118" t="s">
        <v>70</v>
      </c>
      <c r="AC65" s="134"/>
      <c r="AD65" s="127">
        <v>0.02</v>
      </c>
      <c r="AE65" s="128">
        <f t="shared" si="0"/>
        <v>197.83211666666668</v>
      </c>
      <c r="AF65" s="115">
        <f t="shared" si="1"/>
        <v>10682.934300000001</v>
      </c>
      <c r="AG65" s="129"/>
    </row>
    <row r="66" spans="3:33" s="117" customFormat="1" ht="48" x14ac:dyDescent="0.2">
      <c r="C66" s="103">
        <v>46</v>
      </c>
      <c r="D66" s="118">
        <v>1233</v>
      </c>
      <c r="E66" s="119">
        <v>5</v>
      </c>
      <c r="F66" s="119" t="s">
        <v>192</v>
      </c>
      <c r="G66" s="118" t="s">
        <v>290</v>
      </c>
      <c r="H66" s="118" t="s">
        <v>82</v>
      </c>
      <c r="I66" s="118" t="s">
        <v>295</v>
      </c>
      <c r="J66" s="120" t="s">
        <v>70</v>
      </c>
      <c r="K66" s="121" t="s">
        <v>70</v>
      </c>
      <c r="L66" s="121" t="s">
        <v>70</v>
      </c>
      <c r="M66" s="121" t="s">
        <v>70</v>
      </c>
      <c r="N66" s="121" t="s">
        <v>296</v>
      </c>
      <c r="O66" s="121" t="s">
        <v>297</v>
      </c>
      <c r="P66" s="122" t="s">
        <v>70</v>
      </c>
      <c r="Q66" s="123">
        <v>16352.72</v>
      </c>
      <c r="R66" s="118" t="s">
        <v>290</v>
      </c>
      <c r="S66" s="124"/>
      <c r="T66" s="118" t="s">
        <v>72</v>
      </c>
      <c r="U66" s="118" t="s">
        <v>72</v>
      </c>
      <c r="V66" s="118" t="s">
        <v>298</v>
      </c>
      <c r="W66" s="125">
        <v>1635272</v>
      </c>
      <c r="X66" s="118" t="s">
        <v>70</v>
      </c>
      <c r="Y66" s="118" t="s">
        <v>70</v>
      </c>
      <c r="Z66" s="118" t="s">
        <v>72</v>
      </c>
      <c r="AA66" s="118" t="s">
        <v>70</v>
      </c>
      <c r="AB66" s="118" t="s">
        <v>70</v>
      </c>
      <c r="AC66" s="134"/>
      <c r="AD66" s="127">
        <v>0.02</v>
      </c>
      <c r="AE66" s="128">
        <f t="shared" si="0"/>
        <v>27.254533333333331</v>
      </c>
      <c r="AF66" s="115">
        <f t="shared" si="1"/>
        <v>1471.7447999999999</v>
      </c>
      <c r="AG66" s="129"/>
    </row>
    <row r="67" spans="3:33" s="117" customFormat="1" ht="24" x14ac:dyDescent="0.2">
      <c r="C67" s="103">
        <v>47</v>
      </c>
      <c r="D67" s="118">
        <v>1233</v>
      </c>
      <c r="E67" s="119">
        <v>5</v>
      </c>
      <c r="F67" s="119" t="s">
        <v>192</v>
      </c>
      <c r="G67" s="118" t="s">
        <v>299</v>
      </c>
      <c r="H67" s="118" t="s">
        <v>224</v>
      </c>
      <c r="I67" s="118" t="s">
        <v>97</v>
      </c>
      <c r="J67" s="120" t="s">
        <v>108</v>
      </c>
      <c r="K67" s="121" t="s">
        <v>300</v>
      </c>
      <c r="L67" s="121" t="s">
        <v>108</v>
      </c>
      <c r="M67" s="121" t="s">
        <v>301</v>
      </c>
      <c r="N67" s="121" t="s">
        <v>302</v>
      </c>
      <c r="O67" s="121" t="s">
        <v>303</v>
      </c>
      <c r="P67" s="122">
        <v>39720</v>
      </c>
      <c r="Q67" s="123">
        <v>74500</v>
      </c>
      <c r="R67" s="118" t="s">
        <v>299</v>
      </c>
      <c r="S67" s="124"/>
      <c r="T67" s="118" t="s">
        <v>72</v>
      </c>
      <c r="U67" s="118" t="s">
        <v>72</v>
      </c>
      <c r="V67" s="118" t="s">
        <v>304</v>
      </c>
      <c r="W67" s="125">
        <v>2155081</v>
      </c>
      <c r="X67" s="118" t="s">
        <v>110</v>
      </c>
      <c r="Y67" s="118" t="s">
        <v>70</v>
      </c>
      <c r="Z67" s="118" t="s">
        <v>72</v>
      </c>
      <c r="AA67" s="118" t="s">
        <v>70</v>
      </c>
      <c r="AB67" s="118" t="s">
        <v>70</v>
      </c>
      <c r="AC67" s="126"/>
      <c r="AD67" s="127">
        <v>0.02</v>
      </c>
      <c r="AE67" s="128">
        <f t="shared" si="0"/>
        <v>124.16666666666667</v>
      </c>
      <c r="AF67" s="115">
        <f t="shared" si="1"/>
        <v>6705</v>
      </c>
      <c r="AG67" s="129"/>
    </row>
    <row r="68" spans="3:33" s="117" customFormat="1" ht="24" x14ac:dyDescent="0.2">
      <c r="C68" s="103">
        <v>48</v>
      </c>
      <c r="D68" s="118">
        <v>1233</v>
      </c>
      <c r="E68" s="119">
        <v>5</v>
      </c>
      <c r="F68" s="119" t="s">
        <v>192</v>
      </c>
      <c r="G68" s="118" t="s">
        <v>299</v>
      </c>
      <c r="H68" s="118" t="s">
        <v>82</v>
      </c>
      <c r="I68" s="118" t="s">
        <v>104</v>
      </c>
      <c r="J68" s="120" t="s">
        <v>108</v>
      </c>
      <c r="K68" s="121" t="s">
        <v>108</v>
      </c>
      <c r="L68" s="121" t="s">
        <v>108</v>
      </c>
      <c r="M68" s="121" t="s">
        <v>305</v>
      </c>
      <c r="N68" s="121">
        <v>841</v>
      </c>
      <c r="O68" s="121" t="s">
        <v>70</v>
      </c>
      <c r="P68" s="122">
        <v>39766</v>
      </c>
      <c r="Q68" s="123">
        <v>35000</v>
      </c>
      <c r="R68" s="118" t="s">
        <v>299</v>
      </c>
      <c r="S68" s="124"/>
      <c r="T68" s="118" t="s">
        <v>72</v>
      </c>
      <c r="U68" s="118" t="s">
        <v>72</v>
      </c>
      <c r="V68" s="118" t="s">
        <v>306</v>
      </c>
      <c r="W68" s="125">
        <v>920557</v>
      </c>
      <c r="X68" s="118" t="s">
        <v>110</v>
      </c>
      <c r="Y68" s="118" t="s">
        <v>70</v>
      </c>
      <c r="Z68" s="118" t="s">
        <v>72</v>
      </c>
      <c r="AA68" s="118" t="s">
        <v>70</v>
      </c>
      <c r="AB68" s="118" t="s">
        <v>70</v>
      </c>
      <c r="AC68" s="126"/>
      <c r="AD68" s="127">
        <v>0.02</v>
      </c>
      <c r="AE68" s="128">
        <f t="shared" si="0"/>
        <v>58.333333333333336</v>
      </c>
      <c r="AF68" s="115">
        <f t="shared" si="1"/>
        <v>3150</v>
      </c>
      <c r="AG68" s="129"/>
    </row>
    <row r="69" spans="3:33" s="117" customFormat="1" ht="48" x14ac:dyDescent="0.2">
      <c r="C69" s="103">
        <v>49</v>
      </c>
      <c r="D69" s="118">
        <v>1233</v>
      </c>
      <c r="E69" s="119">
        <v>5</v>
      </c>
      <c r="F69" s="119" t="s">
        <v>192</v>
      </c>
      <c r="G69" s="118" t="s">
        <v>307</v>
      </c>
      <c r="H69" s="118" t="s">
        <v>82</v>
      </c>
      <c r="I69" s="118" t="s">
        <v>111</v>
      </c>
      <c r="J69" s="120" t="s">
        <v>308</v>
      </c>
      <c r="K69" s="121" t="s">
        <v>308</v>
      </c>
      <c r="L69" s="121" t="s">
        <v>309</v>
      </c>
      <c r="M69" s="121" t="s">
        <v>309</v>
      </c>
      <c r="N69" s="121">
        <v>223</v>
      </c>
      <c r="O69" s="121">
        <v>434</v>
      </c>
      <c r="P69" s="122">
        <v>39923</v>
      </c>
      <c r="Q69" s="123">
        <v>55000</v>
      </c>
      <c r="R69" s="118" t="s">
        <v>307</v>
      </c>
      <c r="S69" s="124"/>
      <c r="T69" s="118" t="s">
        <v>72</v>
      </c>
      <c r="U69" s="118" t="s">
        <v>72</v>
      </c>
      <c r="V69" s="118" t="s">
        <v>310</v>
      </c>
      <c r="W69" s="125">
        <v>1139260</v>
      </c>
      <c r="X69" s="118" t="s">
        <v>86</v>
      </c>
      <c r="Y69" s="118" t="s">
        <v>70</v>
      </c>
      <c r="Z69" s="118" t="s">
        <v>72</v>
      </c>
      <c r="AA69" s="118" t="s">
        <v>70</v>
      </c>
      <c r="AB69" s="118" t="s">
        <v>70</v>
      </c>
      <c r="AC69" s="126"/>
      <c r="AD69" s="127">
        <v>0.02</v>
      </c>
      <c r="AE69" s="128">
        <f t="shared" si="0"/>
        <v>91.666666666666671</v>
      </c>
      <c r="AF69" s="115">
        <f t="shared" si="1"/>
        <v>4950</v>
      </c>
      <c r="AG69" s="129"/>
    </row>
    <row r="70" spans="3:33" s="117" customFormat="1" ht="24" x14ac:dyDescent="0.2">
      <c r="C70" s="103">
        <v>50</v>
      </c>
      <c r="D70" s="118">
        <v>1233</v>
      </c>
      <c r="E70" s="119">
        <v>5</v>
      </c>
      <c r="F70" s="119" t="s">
        <v>192</v>
      </c>
      <c r="G70" s="118" t="s">
        <v>299</v>
      </c>
      <c r="H70" s="118" t="s">
        <v>82</v>
      </c>
      <c r="I70" s="118" t="s">
        <v>311</v>
      </c>
      <c r="J70" s="120" t="s">
        <v>84</v>
      </c>
      <c r="K70" s="121" t="s">
        <v>84</v>
      </c>
      <c r="L70" s="121" t="s">
        <v>84</v>
      </c>
      <c r="M70" s="121" t="s">
        <v>84</v>
      </c>
      <c r="N70" s="121">
        <v>323</v>
      </c>
      <c r="O70" s="121" t="s">
        <v>70</v>
      </c>
      <c r="P70" s="122">
        <v>36079</v>
      </c>
      <c r="Q70" s="123">
        <v>151422</v>
      </c>
      <c r="R70" s="118" t="s">
        <v>299</v>
      </c>
      <c r="S70" s="124"/>
      <c r="T70" s="118" t="s">
        <v>72</v>
      </c>
      <c r="U70" s="118" t="s">
        <v>72</v>
      </c>
      <c r="V70" s="118" t="s">
        <v>312</v>
      </c>
      <c r="W70" s="125">
        <v>320648</v>
      </c>
      <c r="X70" s="118" t="s">
        <v>86</v>
      </c>
      <c r="Y70" s="118" t="s">
        <v>70</v>
      </c>
      <c r="Z70" s="118" t="s">
        <v>72</v>
      </c>
      <c r="AA70" s="118" t="s">
        <v>70</v>
      </c>
      <c r="AB70" s="118" t="s">
        <v>70</v>
      </c>
      <c r="AC70" s="126"/>
      <c r="AD70" s="127">
        <v>0.02</v>
      </c>
      <c r="AE70" s="128">
        <f t="shared" si="0"/>
        <v>252.37</v>
      </c>
      <c r="AF70" s="115">
        <f t="shared" si="1"/>
        <v>13627.98</v>
      </c>
      <c r="AG70" s="129"/>
    </row>
    <row r="71" spans="3:33" s="117" customFormat="1" ht="48" x14ac:dyDescent="0.2">
      <c r="C71" s="103">
        <v>51</v>
      </c>
      <c r="D71" s="118">
        <v>1233</v>
      </c>
      <c r="E71" s="119">
        <v>5</v>
      </c>
      <c r="F71" s="119" t="s">
        <v>192</v>
      </c>
      <c r="G71" s="118" t="s">
        <v>290</v>
      </c>
      <c r="H71" s="118" t="s">
        <v>82</v>
      </c>
      <c r="I71" s="118" t="s">
        <v>313</v>
      </c>
      <c r="J71" s="120" t="s">
        <v>70</v>
      </c>
      <c r="K71" s="121" t="s">
        <v>70</v>
      </c>
      <c r="L71" s="121" t="s">
        <v>70</v>
      </c>
      <c r="M71" s="121" t="s">
        <v>70</v>
      </c>
      <c r="N71" s="121" t="s">
        <v>314</v>
      </c>
      <c r="O71" s="121" t="s">
        <v>315</v>
      </c>
      <c r="P71" s="122" t="s">
        <v>70</v>
      </c>
      <c r="Q71" s="123">
        <v>28000</v>
      </c>
      <c r="R71" s="118" t="s">
        <v>290</v>
      </c>
      <c r="S71" s="124"/>
      <c r="T71" s="118" t="s">
        <v>72</v>
      </c>
      <c r="U71" s="118" t="s">
        <v>72</v>
      </c>
      <c r="V71" s="118" t="s">
        <v>316</v>
      </c>
      <c r="W71" s="125">
        <v>0</v>
      </c>
      <c r="X71" s="118" t="s">
        <v>70</v>
      </c>
      <c r="Y71" s="118" t="s">
        <v>70</v>
      </c>
      <c r="Z71" s="118" t="s">
        <v>72</v>
      </c>
      <c r="AA71" s="118" t="s">
        <v>70</v>
      </c>
      <c r="AB71" s="118" t="s">
        <v>70</v>
      </c>
      <c r="AC71" s="126"/>
      <c r="AD71" s="127">
        <v>0.02</v>
      </c>
      <c r="AE71" s="128">
        <f t="shared" si="0"/>
        <v>46.666666666666664</v>
      </c>
      <c r="AF71" s="115">
        <f t="shared" si="1"/>
        <v>2520</v>
      </c>
      <c r="AG71" s="129"/>
    </row>
    <row r="72" spans="3:33" s="117" customFormat="1" ht="24" x14ac:dyDescent="0.2">
      <c r="C72" s="103">
        <v>52</v>
      </c>
      <c r="D72" s="118">
        <v>1233</v>
      </c>
      <c r="E72" s="119">
        <v>5</v>
      </c>
      <c r="F72" s="119" t="s">
        <v>192</v>
      </c>
      <c r="G72" s="118" t="s">
        <v>299</v>
      </c>
      <c r="H72" s="118" t="s">
        <v>317</v>
      </c>
      <c r="I72" s="118" t="s">
        <v>94</v>
      </c>
      <c r="J72" s="120" t="s">
        <v>318</v>
      </c>
      <c r="K72" s="121" t="s">
        <v>319</v>
      </c>
      <c r="L72" s="121" t="s">
        <v>320</v>
      </c>
      <c r="M72" s="121" t="s">
        <v>318</v>
      </c>
      <c r="N72" s="121">
        <v>16167</v>
      </c>
      <c r="O72" s="121" t="s">
        <v>70</v>
      </c>
      <c r="P72" s="122">
        <v>26408</v>
      </c>
      <c r="Q72" s="123">
        <v>13000</v>
      </c>
      <c r="R72" s="118" t="s">
        <v>299</v>
      </c>
      <c r="S72" s="124"/>
      <c r="T72" s="118" t="s">
        <v>72</v>
      </c>
      <c r="U72" s="118" t="s">
        <v>72</v>
      </c>
      <c r="V72" s="118" t="s">
        <v>321</v>
      </c>
      <c r="W72" s="125" t="s">
        <v>322</v>
      </c>
      <c r="X72" s="118" t="s">
        <v>323</v>
      </c>
      <c r="Y72" s="118" t="s">
        <v>70</v>
      </c>
      <c r="Z72" s="118" t="s">
        <v>72</v>
      </c>
      <c r="AA72" s="118" t="s">
        <v>70</v>
      </c>
      <c r="AB72" s="118" t="s">
        <v>70</v>
      </c>
      <c r="AC72" s="126"/>
      <c r="AD72" s="127">
        <v>0.02</v>
      </c>
      <c r="AE72" s="128">
        <f t="shared" si="0"/>
        <v>21.666666666666668</v>
      </c>
      <c r="AF72" s="115">
        <f t="shared" si="1"/>
        <v>1170</v>
      </c>
      <c r="AG72" s="129"/>
    </row>
    <row r="73" spans="3:33" s="117" customFormat="1" ht="24" x14ac:dyDescent="0.2">
      <c r="C73" s="103">
        <v>53</v>
      </c>
      <c r="D73" s="118">
        <v>1233</v>
      </c>
      <c r="E73" s="119">
        <v>5</v>
      </c>
      <c r="F73" s="119" t="s">
        <v>192</v>
      </c>
      <c r="G73" s="118" t="s">
        <v>299</v>
      </c>
      <c r="H73" s="118" t="s">
        <v>82</v>
      </c>
      <c r="I73" s="118" t="s">
        <v>118</v>
      </c>
      <c r="J73" s="120" t="s">
        <v>324</v>
      </c>
      <c r="K73" s="121" t="s">
        <v>108</v>
      </c>
      <c r="L73" s="121" t="s">
        <v>325</v>
      </c>
      <c r="M73" s="121" t="s">
        <v>326</v>
      </c>
      <c r="N73" s="121">
        <v>699</v>
      </c>
      <c r="O73" s="121" t="s">
        <v>70</v>
      </c>
      <c r="P73" s="122">
        <v>39832</v>
      </c>
      <c r="Q73" s="123">
        <v>10000</v>
      </c>
      <c r="R73" s="118" t="s">
        <v>299</v>
      </c>
      <c r="S73" s="124"/>
      <c r="T73" s="118" t="s">
        <v>72</v>
      </c>
      <c r="U73" s="118" t="s">
        <v>72</v>
      </c>
      <c r="V73" s="118" t="s">
        <v>327</v>
      </c>
      <c r="W73" s="125">
        <v>0</v>
      </c>
      <c r="X73" s="118" t="s">
        <v>86</v>
      </c>
      <c r="Y73" s="118" t="s">
        <v>70</v>
      </c>
      <c r="Z73" s="118" t="s">
        <v>72</v>
      </c>
      <c r="AA73" s="118" t="s">
        <v>70</v>
      </c>
      <c r="AB73" s="118" t="s">
        <v>70</v>
      </c>
      <c r="AC73" s="126"/>
      <c r="AD73" s="127">
        <v>0.02</v>
      </c>
      <c r="AE73" s="128">
        <f t="shared" si="0"/>
        <v>16.666666666666668</v>
      </c>
      <c r="AF73" s="115">
        <f t="shared" si="1"/>
        <v>900</v>
      </c>
      <c r="AG73" s="129"/>
    </row>
    <row r="74" spans="3:33" s="117" customFormat="1" ht="48" x14ac:dyDescent="0.2">
      <c r="C74" s="103">
        <v>54</v>
      </c>
      <c r="D74" s="118">
        <v>1233</v>
      </c>
      <c r="E74" s="119">
        <v>3</v>
      </c>
      <c r="F74" s="119" t="s">
        <v>192</v>
      </c>
      <c r="G74" s="118" t="s">
        <v>234</v>
      </c>
      <c r="H74" s="118" t="s">
        <v>82</v>
      </c>
      <c r="I74" s="118" t="s">
        <v>235</v>
      </c>
      <c r="J74" s="120" t="s">
        <v>236</v>
      </c>
      <c r="K74" s="121" t="s">
        <v>108</v>
      </c>
      <c r="L74" s="121" t="s">
        <v>108</v>
      </c>
      <c r="M74" s="121" t="s">
        <v>228</v>
      </c>
      <c r="N74" s="121" t="s">
        <v>237</v>
      </c>
      <c r="O74" s="121" t="s">
        <v>70</v>
      </c>
      <c r="P74" s="122">
        <v>39766</v>
      </c>
      <c r="Q74" s="123">
        <v>18000</v>
      </c>
      <c r="R74" s="118" t="s">
        <v>234</v>
      </c>
      <c r="S74" s="124"/>
      <c r="T74" s="118" t="s">
        <v>72</v>
      </c>
      <c r="U74" s="118" t="s">
        <v>72</v>
      </c>
      <c r="V74" s="118" t="s">
        <v>238</v>
      </c>
      <c r="W74" s="125">
        <v>1994639</v>
      </c>
      <c r="X74" s="118" t="s">
        <v>110</v>
      </c>
      <c r="Y74" s="118" t="s">
        <v>70</v>
      </c>
      <c r="Z74" s="118" t="s">
        <v>72</v>
      </c>
      <c r="AA74" s="118" t="s">
        <v>70</v>
      </c>
      <c r="AB74" s="118" t="s">
        <v>70</v>
      </c>
      <c r="AC74" s="126"/>
      <c r="AD74" s="127">
        <v>0.02</v>
      </c>
      <c r="AE74" s="128">
        <f t="shared" si="0"/>
        <v>30</v>
      </c>
      <c r="AF74" s="115">
        <f t="shared" si="1"/>
        <v>1620</v>
      </c>
      <c r="AG74" s="129"/>
    </row>
    <row r="75" spans="3:33" s="117" customFormat="1" ht="36" x14ac:dyDescent="0.2">
      <c r="C75" s="103">
        <v>55</v>
      </c>
      <c r="D75" s="118">
        <v>1233</v>
      </c>
      <c r="E75" s="119">
        <v>5</v>
      </c>
      <c r="F75" s="119" t="s">
        <v>192</v>
      </c>
      <c r="G75" s="118" t="s">
        <v>328</v>
      </c>
      <c r="H75" s="118" t="s">
        <v>82</v>
      </c>
      <c r="I75" s="118" t="s">
        <v>132</v>
      </c>
      <c r="J75" s="120" t="s">
        <v>70</v>
      </c>
      <c r="K75" s="121" t="s">
        <v>70</v>
      </c>
      <c r="L75" s="121" t="s">
        <v>70</v>
      </c>
      <c r="M75" s="121" t="s">
        <v>70</v>
      </c>
      <c r="N75" s="121" t="s">
        <v>329</v>
      </c>
      <c r="O75" s="121" t="s">
        <v>330</v>
      </c>
      <c r="P75" s="122" t="s">
        <v>70</v>
      </c>
      <c r="Q75" s="123">
        <v>36000</v>
      </c>
      <c r="R75" s="118" t="s">
        <v>283</v>
      </c>
      <c r="S75" s="124"/>
      <c r="T75" s="118" t="s">
        <v>72</v>
      </c>
      <c r="U75" s="118" t="s">
        <v>72</v>
      </c>
      <c r="V75" s="118" t="s">
        <v>331</v>
      </c>
      <c r="W75" s="125">
        <v>0</v>
      </c>
      <c r="X75" s="118" t="s">
        <v>252</v>
      </c>
      <c r="Y75" s="118" t="s">
        <v>70</v>
      </c>
      <c r="Z75" s="118" t="s">
        <v>72</v>
      </c>
      <c r="AA75" s="118" t="s">
        <v>70</v>
      </c>
      <c r="AB75" s="118" t="s">
        <v>70</v>
      </c>
      <c r="AC75" s="126"/>
      <c r="AD75" s="127">
        <v>0.02</v>
      </c>
      <c r="AE75" s="128">
        <f t="shared" si="0"/>
        <v>60</v>
      </c>
      <c r="AF75" s="115">
        <f t="shared" si="1"/>
        <v>3240</v>
      </c>
      <c r="AG75" s="129"/>
    </row>
    <row r="76" spans="3:33" s="117" customFormat="1" ht="36" x14ac:dyDescent="0.2">
      <c r="C76" s="103">
        <v>56</v>
      </c>
      <c r="D76" s="118">
        <v>1233</v>
      </c>
      <c r="E76" s="119">
        <v>7</v>
      </c>
      <c r="F76" s="119" t="s">
        <v>192</v>
      </c>
      <c r="G76" s="118" t="s">
        <v>332</v>
      </c>
      <c r="H76" s="118" t="s">
        <v>333</v>
      </c>
      <c r="I76" s="118" t="s">
        <v>137</v>
      </c>
      <c r="J76" s="120" t="s">
        <v>334</v>
      </c>
      <c r="K76" s="121" t="s">
        <v>335</v>
      </c>
      <c r="L76" s="121" t="s">
        <v>336</v>
      </c>
      <c r="M76" s="121" t="s">
        <v>337</v>
      </c>
      <c r="N76" s="121" t="s">
        <v>338</v>
      </c>
      <c r="O76" s="121" t="s">
        <v>70</v>
      </c>
      <c r="P76" s="122" t="s">
        <v>70</v>
      </c>
      <c r="Q76" s="123">
        <v>1289980</v>
      </c>
      <c r="R76" s="118" t="s">
        <v>332</v>
      </c>
      <c r="S76" s="124"/>
      <c r="T76" s="118">
        <v>1540</v>
      </c>
      <c r="U76" s="118" t="s">
        <v>72</v>
      </c>
      <c r="V76" s="118" t="s">
        <v>339</v>
      </c>
      <c r="W76" s="125">
        <v>440504</v>
      </c>
      <c r="X76" s="118" t="s">
        <v>74</v>
      </c>
      <c r="Y76" s="118" t="s">
        <v>70</v>
      </c>
      <c r="Z76" s="118" t="s">
        <v>72</v>
      </c>
      <c r="AA76" s="118" t="s">
        <v>70</v>
      </c>
      <c r="AB76" s="118" t="s">
        <v>70</v>
      </c>
      <c r="AC76" s="126"/>
      <c r="AD76" s="127">
        <v>0.02</v>
      </c>
      <c r="AE76" s="128">
        <f t="shared" si="0"/>
        <v>2149.9666666666667</v>
      </c>
      <c r="AF76" s="115">
        <f t="shared" si="1"/>
        <v>116098.20000000001</v>
      </c>
      <c r="AG76" s="129"/>
    </row>
    <row r="77" spans="3:33" s="117" customFormat="1" ht="36" x14ac:dyDescent="0.2">
      <c r="C77" s="103">
        <v>57</v>
      </c>
      <c r="D77" s="118">
        <v>1233</v>
      </c>
      <c r="E77" s="119">
        <v>9</v>
      </c>
      <c r="F77" s="119" t="s">
        <v>340</v>
      </c>
      <c r="G77" s="118" t="s">
        <v>341</v>
      </c>
      <c r="H77" s="118" t="s">
        <v>342</v>
      </c>
      <c r="I77" s="118" t="s">
        <v>137</v>
      </c>
      <c r="J77" s="120" t="s">
        <v>343</v>
      </c>
      <c r="K77" s="121" t="s">
        <v>344</v>
      </c>
      <c r="L77" s="121" t="s">
        <v>345</v>
      </c>
      <c r="M77" s="121" t="s">
        <v>346</v>
      </c>
      <c r="N77" s="121" t="s">
        <v>347</v>
      </c>
      <c r="O77" s="121" t="s">
        <v>348</v>
      </c>
      <c r="P77" s="122" t="s">
        <v>70</v>
      </c>
      <c r="Q77" s="123">
        <v>30297.7</v>
      </c>
      <c r="R77" s="118" t="s">
        <v>341</v>
      </c>
      <c r="S77" s="124"/>
      <c r="T77" s="118" t="s">
        <v>72</v>
      </c>
      <c r="U77" s="118" t="s">
        <v>72</v>
      </c>
      <c r="V77" s="118" t="s">
        <v>349</v>
      </c>
      <c r="W77" s="125">
        <v>517015</v>
      </c>
      <c r="X77" s="118" t="s">
        <v>252</v>
      </c>
      <c r="Y77" s="118" t="s">
        <v>70</v>
      </c>
      <c r="Z77" s="118" t="s">
        <v>72</v>
      </c>
      <c r="AA77" s="118" t="s">
        <v>70</v>
      </c>
      <c r="AB77" s="118" t="s">
        <v>70</v>
      </c>
      <c r="AC77" s="126"/>
      <c r="AD77" s="127">
        <v>0.02</v>
      </c>
      <c r="AE77" s="128">
        <f t="shared" si="0"/>
        <v>50.496166666666674</v>
      </c>
      <c r="AF77" s="115">
        <f t="shared" si="1"/>
        <v>2726.7930000000001</v>
      </c>
      <c r="AG77" s="129"/>
    </row>
    <row r="78" spans="3:33" s="117" customFormat="1" ht="36" x14ac:dyDescent="0.2">
      <c r="C78" s="103">
        <v>58</v>
      </c>
      <c r="D78" s="118">
        <v>1233</v>
      </c>
      <c r="E78" s="119">
        <v>8</v>
      </c>
      <c r="F78" s="119" t="s">
        <v>192</v>
      </c>
      <c r="G78" s="118" t="s">
        <v>350</v>
      </c>
      <c r="H78" s="118" t="s">
        <v>351</v>
      </c>
      <c r="I78" s="118" t="s">
        <v>137</v>
      </c>
      <c r="J78" s="120" t="s">
        <v>139</v>
      </c>
      <c r="K78" s="120" t="s">
        <v>139</v>
      </c>
      <c r="L78" s="121" t="s">
        <v>139</v>
      </c>
      <c r="M78" s="121" t="s">
        <v>139</v>
      </c>
      <c r="N78" s="121" t="s">
        <v>352</v>
      </c>
      <c r="O78" s="121" t="s">
        <v>353</v>
      </c>
      <c r="P78" s="122">
        <v>32952</v>
      </c>
      <c r="Q78" s="123">
        <v>162640.06</v>
      </c>
      <c r="R78" s="118" t="s">
        <v>350</v>
      </c>
      <c r="S78" s="124"/>
      <c r="T78" s="135">
        <v>12310</v>
      </c>
      <c r="U78" s="118" t="s">
        <v>72</v>
      </c>
      <c r="V78" s="118" t="s">
        <v>354</v>
      </c>
      <c r="W78" s="125">
        <v>6251989</v>
      </c>
      <c r="X78" s="118" t="s">
        <v>355</v>
      </c>
      <c r="Y78" s="118" t="s">
        <v>70</v>
      </c>
      <c r="Z78" s="118" t="s">
        <v>72</v>
      </c>
      <c r="AA78" s="118" t="s">
        <v>70</v>
      </c>
      <c r="AB78" s="118" t="s">
        <v>70</v>
      </c>
      <c r="AC78" s="126"/>
      <c r="AD78" s="127">
        <v>0.02</v>
      </c>
      <c r="AE78" s="128">
        <f t="shared" si="0"/>
        <v>271.06676666666664</v>
      </c>
      <c r="AF78" s="115">
        <f t="shared" si="1"/>
        <v>14637.6054</v>
      </c>
      <c r="AG78" s="129"/>
    </row>
    <row r="79" spans="3:33" s="117" customFormat="1" ht="24" x14ac:dyDescent="0.2">
      <c r="C79" s="103">
        <v>59</v>
      </c>
      <c r="D79" s="118">
        <v>1233</v>
      </c>
      <c r="E79" s="119">
        <v>8</v>
      </c>
      <c r="F79" s="119" t="s">
        <v>192</v>
      </c>
      <c r="G79" s="118" t="s">
        <v>356</v>
      </c>
      <c r="H79" s="118" t="s">
        <v>269</v>
      </c>
      <c r="I79" s="118" t="s">
        <v>137</v>
      </c>
      <c r="J79" s="120" t="s">
        <v>357</v>
      </c>
      <c r="K79" s="121" t="s">
        <v>357</v>
      </c>
      <c r="L79" s="121" t="s">
        <v>139</v>
      </c>
      <c r="M79" s="121" t="s">
        <v>358</v>
      </c>
      <c r="N79" s="121" t="s">
        <v>359</v>
      </c>
      <c r="O79" s="121" t="s">
        <v>359</v>
      </c>
      <c r="P79" s="122">
        <v>32231</v>
      </c>
      <c r="Q79" s="123">
        <v>87994</v>
      </c>
      <c r="R79" s="118" t="s">
        <v>356</v>
      </c>
      <c r="S79" s="124"/>
      <c r="T79" s="118"/>
      <c r="U79" s="118" t="s">
        <v>360</v>
      </c>
      <c r="V79" s="118" t="s">
        <v>361</v>
      </c>
      <c r="W79" s="125">
        <v>260885</v>
      </c>
      <c r="X79" s="118" t="s">
        <v>362</v>
      </c>
      <c r="Y79" s="118" t="s">
        <v>70</v>
      </c>
      <c r="Z79" s="118" t="s">
        <v>72</v>
      </c>
      <c r="AA79" s="118" t="s">
        <v>70</v>
      </c>
      <c r="AB79" s="118" t="s">
        <v>70</v>
      </c>
      <c r="AC79" s="126"/>
      <c r="AD79" s="127">
        <v>0.02</v>
      </c>
      <c r="AE79" s="128">
        <f t="shared" si="0"/>
        <v>146.65666666666667</v>
      </c>
      <c r="AF79" s="115">
        <f t="shared" si="1"/>
        <v>7919.4600000000009</v>
      </c>
      <c r="AG79" s="129"/>
    </row>
    <row r="80" spans="3:33" s="117" customFormat="1" ht="36" x14ac:dyDescent="0.2">
      <c r="C80" s="103">
        <v>60</v>
      </c>
      <c r="D80" s="118">
        <v>1233</v>
      </c>
      <c r="E80" s="119">
        <v>8</v>
      </c>
      <c r="F80" s="119" t="s">
        <v>192</v>
      </c>
      <c r="G80" s="118" t="s">
        <v>363</v>
      </c>
      <c r="H80" s="118" t="s">
        <v>364</v>
      </c>
      <c r="I80" s="118" t="s">
        <v>137</v>
      </c>
      <c r="J80" s="120" t="s">
        <v>365</v>
      </c>
      <c r="K80" s="121" t="s">
        <v>365</v>
      </c>
      <c r="L80" s="121" t="s">
        <v>365</v>
      </c>
      <c r="M80" s="121" t="s">
        <v>365</v>
      </c>
      <c r="N80" s="121">
        <v>400</v>
      </c>
      <c r="O80" s="121" t="s">
        <v>366</v>
      </c>
      <c r="P80" s="122">
        <v>32253</v>
      </c>
      <c r="Q80" s="123">
        <v>4000</v>
      </c>
      <c r="R80" s="118" t="s">
        <v>363</v>
      </c>
      <c r="S80" s="124"/>
      <c r="T80" s="118" t="s">
        <v>72</v>
      </c>
      <c r="U80" s="118" t="s">
        <v>72</v>
      </c>
      <c r="V80" s="118" t="s">
        <v>367</v>
      </c>
      <c r="W80" s="125">
        <v>144661</v>
      </c>
      <c r="X80" s="118" t="s">
        <v>74</v>
      </c>
      <c r="Y80" s="118" t="s">
        <v>70</v>
      </c>
      <c r="Z80" s="118" t="s">
        <v>72</v>
      </c>
      <c r="AA80" s="118" t="s">
        <v>70</v>
      </c>
      <c r="AB80" s="118" t="s">
        <v>70</v>
      </c>
      <c r="AC80" s="126"/>
      <c r="AD80" s="127">
        <v>0.02</v>
      </c>
      <c r="AE80" s="128">
        <f t="shared" si="0"/>
        <v>6.666666666666667</v>
      </c>
      <c r="AF80" s="115">
        <f t="shared" si="1"/>
        <v>360</v>
      </c>
      <c r="AG80" s="129"/>
    </row>
    <row r="81" spans="3:33" s="117" customFormat="1" ht="36" x14ac:dyDescent="0.2">
      <c r="C81" s="103">
        <v>61</v>
      </c>
      <c r="D81" s="118">
        <v>1233</v>
      </c>
      <c r="E81" s="119">
        <v>8</v>
      </c>
      <c r="F81" s="119" t="s">
        <v>192</v>
      </c>
      <c r="G81" s="118" t="s">
        <v>368</v>
      </c>
      <c r="H81" s="118" t="s">
        <v>342</v>
      </c>
      <c r="I81" s="118" t="s">
        <v>137</v>
      </c>
      <c r="J81" s="120" t="s">
        <v>369</v>
      </c>
      <c r="K81" s="121" t="s">
        <v>369</v>
      </c>
      <c r="L81" s="121" t="s">
        <v>370</v>
      </c>
      <c r="M81" s="121" t="s">
        <v>370</v>
      </c>
      <c r="N81" s="121" t="s">
        <v>371</v>
      </c>
      <c r="O81" s="121" t="s">
        <v>67</v>
      </c>
      <c r="P81" s="122">
        <v>32253</v>
      </c>
      <c r="Q81" s="123">
        <v>3000</v>
      </c>
      <c r="R81" s="118" t="s">
        <v>368</v>
      </c>
      <c r="S81" s="124"/>
      <c r="T81" s="118" t="s">
        <v>72</v>
      </c>
      <c r="U81" s="118" t="s">
        <v>72</v>
      </c>
      <c r="V81" s="118" t="s">
        <v>372</v>
      </c>
      <c r="W81" s="125">
        <v>116234</v>
      </c>
      <c r="X81" s="118" t="s">
        <v>74</v>
      </c>
      <c r="Y81" s="118" t="s">
        <v>70</v>
      </c>
      <c r="Z81" s="118" t="s">
        <v>72</v>
      </c>
      <c r="AA81" s="118" t="s">
        <v>70</v>
      </c>
      <c r="AB81" s="118" t="s">
        <v>70</v>
      </c>
      <c r="AC81" s="126"/>
      <c r="AD81" s="127">
        <v>0.02</v>
      </c>
      <c r="AE81" s="128">
        <f t="shared" si="0"/>
        <v>5</v>
      </c>
      <c r="AF81" s="115">
        <f t="shared" si="1"/>
        <v>270</v>
      </c>
      <c r="AG81" s="129"/>
    </row>
    <row r="82" spans="3:33" s="117" customFormat="1" ht="48" x14ac:dyDescent="0.2">
      <c r="C82" s="103">
        <v>62</v>
      </c>
      <c r="D82" s="118">
        <v>1233</v>
      </c>
      <c r="E82" s="119">
        <v>8</v>
      </c>
      <c r="F82" s="119" t="s">
        <v>192</v>
      </c>
      <c r="G82" s="118" t="s">
        <v>373</v>
      </c>
      <c r="H82" s="118" t="s">
        <v>374</v>
      </c>
      <c r="I82" s="118" t="s">
        <v>137</v>
      </c>
      <c r="J82" s="120" t="s">
        <v>375</v>
      </c>
      <c r="K82" s="121"/>
      <c r="L82" s="121" t="s">
        <v>300</v>
      </c>
      <c r="M82" s="121" t="s">
        <v>300</v>
      </c>
      <c r="N82" s="121">
        <v>2879</v>
      </c>
      <c r="O82" s="121" t="s">
        <v>70</v>
      </c>
      <c r="P82" s="122">
        <v>36122</v>
      </c>
      <c r="Q82" s="123">
        <v>2832</v>
      </c>
      <c r="R82" s="118" t="s">
        <v>376</v>
      </c>
      <c r="S82" s="124"/>
      <c r="T82" s="118" t="s">
        <v>72</v>
      </c>
      <c r="U82" s="130" t="s">
        <v>72</v>
      </c>
      <c r="V82" s="118" t="s">
        <v>377</v>
      </c>
      <c r="W82" s="125">
        <v>192179</v>
      </c>
      <c r="X82" s="118" t="s">
        <v>378</v>
      </c>
      <c r="Y82" s="118" t="s">
        <v>70</v>
      </c>
      <c r="Z82" s="118" t="s">
        <v>72</v>
      </c>
      <c r="AA82" s="118" t="s">
        <v>70</v>
      </c>
      <c r="AB82" s="118" t="s">
        <v>70</v>
      </c>
      <c r="AC82" s="126"/>
      <c r="AD82" s="127">
        <v>0.02</v>
      </c>
      <c r="AE82" s="128">
        <f t="shared" si="0"/>
        <v>4.72</v>
      </c>
      <c r="AF82" s="115">
        <f t="shared" si="1"/>
        <v>254.88</v>
      </c>
      <c r="AG82" s="129"/>
    </row>
    <row r="83" spans="3:33" s="117" customFormat="1" ht="36" x14ac:dyDescent="0.2">
      <c r="C83" s="103">
        <v>63</v>
      </c>
      <c r="D83" s="118">
        <v>1233</v>
      </c>
      <c r="E83" s="119">
        <v>8</v>
      </c>
      <c r="F83" s="119" t="s">
        <v>192</v>
      </c>
      <c r="G83" s="118" t="s">
        <v>379</v>
      </c>
      <c r="H83" s="118" t="s">
        <v>380</v>
      </c>
      <c r="I83" s="118" t="s">
        <v>381</v>
      </c>
      <c r="J83" s="120" t="s">
        <v>365</v>
      </c>
      <c r="K83" s="121" t="s">
        <v>365</v>
      </c>
      <c r="L83" s="121" t="s">
        <v>365</v>
      </c>
      <c r="M83" s="121" t="s">
        <v>365</v>
      </c>
      <c r="N83" s="121" t="s">
        <v>382</v>
      </c>
      <c r="O83" s="121" t="s">
        <v>70</v>
      </c>
      <c r="P83" s="122">
        <v>34439</v>
      </c>
      <c r="Q83" s="123">
        <v>16000</v>
      </c>
      <c r="R83" s="118" t="s">
        <v>379</v>
      </c>
      <c r="S83" s="124"/>
      <c r="T83" s="118" t="s">
        <v>72</v>
      </c>
      <c r="U83" s="118" t="s">
        <v>72</v>
      </c>
      <c r="V83" s="118" t="s">
        <v>383</v>
      </c>
      <c r="W83" s="125">
        <v>0</v>
      </c>
      <c r="X83" s="118" t="s">
        <v>74</v>
      </c>
      <c r="Y83" s="118" t="s">
        <v>70</v>
      </c>
      <c r="Z83" s="118" t="s">
        <v>72</v>
      </c>
      <c r="AA83" s="118" t="s">
        <v>70</v>
      </c>
      <c r="AB83" s="118" t="s">
        <v>70</v>
      </c>
      <c r="AC83" s="126"/>
      <c r="AD83" s="127">
        <v>0.02</v>
      </c>
      <c r="AE83" s="128">
        <f t="shared" si="0"/>
        <v>26.666666666666668</v>
      </c>
      <c r="AF83" s="115">
        <f t="shared" si="1"/>
        <v>1440</v>
      </c>
      <c r="AG83" s="129"/>
    </row>
    <row r="84" spans="3:33" s="117" customFormat="1" ht="36" x14ac:dyDescent="0.2">
      <c r="C84" s="103">
        <v>64</v>
      </c>
      <c r="D84" s="118">
        <v>1233</v>
      </c>
      <c r="E84" s="119">
        <v>8</v>
      </c>
      <c r="F84" s="119" t="s">
        <v>192</v>
      </c>
      <c r="G84" s="118" t="s">
        <v>384</v>
      </c>
      <c r="H84" s="118" t="s">
        <v>385</v>
      </c>
      <c r="I84" s="118" t="s">
        <v>386</v>
      </c>
      <c r="J84" s="120" t="s">
        <v>387</v>
      </c>
      <c r="K84" s="121" t="s">
        <v>388</v>
      </c>
      <c r="L84" s="121" t="s">
        <v>389</v>
      </c>
      <c r="M84" s="121" t="s">
        <v>390</v>
      </c>
      <c r="N84" s="121">
        <v>959</v>
      </c>
      <c r="O84" s="121">
        <v>225</v>
      </c>
      <c r="P84" s="122">
        <v>33889</v>
      </c>
      <c r="Q84" s="123">
        <v>24000</v>
      </c>
      <c r="R84" s="118" t="s">
        <v>384</v>
      </c>
      <c r="S84" s="124"/>
      <c r="T84" s="118" t="s">
        <v>391</v>
      </c>
      <c r="U84" s="118" t="s">
        <v>72</v>
      </c>
      <c r="V84" s="118" t="s">
        <v>392</v>
      </c>
      <c r="W84" s="125" t="s">
        <v>393</v>
      </c>
      <c r="X84" s="118" t="s">
        <v>80</v>
      </c>
      <c r="Y84" s="118" t="s">
        <v>70</v>
      </c>
      <c r="Z84" s="118" t="s">
        <v>72</v>
      </c>
      <c r="AA84" s="118" t="s">
        <v>70</v>
      </c>
      <c r="AB84" s="118" t="s">
        <v>70</v>
      </c>
      <c r="AC84" s="126"/>
      <c r="AD84" s="127">
        <v>0.02</v>
      </c>
      <c r="AE84" s="128">
        <f t="shared" si="0"/>
        <v>40</v>
      </c>
      <c r="AF84" s="115">
        <f t="shared" si="1"/>
        <v>2160</v>
      </c>
      <c r="AG84" s="129"/>
    </row>
    <row r="85" spans="3:33" s="117" customFormat="1" ht="36" x14ac:dyDescent="0.2">
      <c r="C85" s="103">
        <v>65</v>
      </c>
      <c r="D85" s="118">
        <v>1233</v>
      </c>
      <c r="E85" s="119">
        <v>8</v>
      </c>
      <c r="F85" s="119" t="s">
        <v>192</v>
      </c>
      <c r="G85" s="118" t="s">
        <v>384</v>
      </c>
      <c r="H85" s="118" t="s">
        <v>82</v>
      </c>
      <c r="I85" s="118" t="s">
        <v>394</v>
      </c>
      <c r="J85" s="120" t="s">
        <v>395</v>
      </c>
      <c r="K85" s="121" t="s">
        <v>395</v>
      </c>
      <c r="L85" s="121" t="s">
        <v>228</v>
      </c>
      <c r="M85" s="121" t="s">
        <v>396</v>
      </c>
      <c r="N85" s="121">
        <v>675</v>
      </c>
      <c r="O85" s="121" t="s">
        <v>70</v>
      </c>
      <c r="P85" s="122">
        <v>36134</v>
      </c>
      <c r="Q85" s="123">
        <v>5460</v>
      </c>
      <c r="R85" s="118" t="s">
        <v>384</v>
      </c>
      <c r="S85" s="124"/>
      <c r="T85" s="118" t="s">
        <v>72</v>
      </c>
      <c r="U85" s="118" t="s">
        <v>72</v>
      </c>
      <c r="V85" s="118" t="s">
        <v>397</v>
      </c>
      <c r="W85" s="125">
        <v>10125</v>
      </c>
      <c r="X85" s="118" t="s">
        <v>80</v>
      </c>
      <c r="Y85" s="118" t="s">
        <v>70</v>
      </c>
      <c r="Z85" s="118" t="s">
        <v>72</v>
      </c>
      <c r="AA85" s="118" t="s">
        <v>70</v>
      </c>
      <c r="AB85" s="118" t="s">
        <v>70</v>
      </c>
      <c r="AC85" s="126"/>
      <c r="AD85" s="127">
        <v>0.02</v>
      </c>
      <c r="AE85" s="128">
        <f t="shared" ref="AE85:AE135" si="2">+Q85*0.02/12</f>
        <v>9.1</v>
      </c>
      <c r="AF85" s="115">
        <f t="shared" ref="AF85:AF132" si="3">+Q85*0.02*4.5</f>
        <v>491.40000000000003</v>
      </c>
      <c r="AG85" s="129"/>
    </row>
    <row r="86" spans="3:33" s="117" customFormat="1" ht="24" x14ac:dyDescent="0.2">
      <c r="C86" s="103">
        <v>66</v>
      </c>
      <c r="D86" s="118">
        <v>1233</v>
      </c>
      <c r="E86" s="119">
        <v>8</v>
      </c>
      <c r="F86" s="119" t="s">
        <v>192</v>
      </c>
      <c r="G86" s="118" t="s">
        <v>398</v>
      </c>
      <c r="H86" s="118" t="s">
        <v>399</v>
      </c>
      <c r="I86" s="118" t="s">
        <v>137</v>
      </c>
      <c r="J86" s="120" t="s">
        <v>70</v>
      </c>
      <c r="K86" s="121" t="s">
        <v>70</v>
      </c>
      <c r="L86" s="121" t="s">
        <v>70</v>
      </c>
      <c r="M86" s="121" t="s">
        <v>70</v>
      </c>
      <c r="N86" s="121" t="s">
        <v>400</v>
      </c>
      <c r="O86" s="121" t="s">
        <v>401</v>
      </c>
      <c r="P86" s="122" t="s">
        <v>70</v>
      </c>
      <c r="Q86" s="123">
        <v>5600</v>
      </c>
      <c r="R86" s="118" t="s">
        <v>402</v>
      </c>
      <c r="S86" s="124"/>
      <c r="T86" s="118" t="s">
        <v>72</v>
      </c>
      <c r="U86" s="118" t="s">
        <v>72</v>
      </c>
      <c r="V86" s="118" t="s">
        <v>403</v>
      </c>
      <c r="W86" s="125">
        <v>185627</v>
      </c>
      <c r="X86" s="118" t="s">
        <v>355</v>
      </c>
      <c r="Y86" s="118" t="s">
        <v>70</v>
      </c>
      <c r="Z86" s="118" t="s">
        <v>72</v>
      </c>
      <c r="AA86" s="118" t="s">
        <v>70</v>
      </c>
      <c r="AB86" s="118" t="s">
        <v>70</v>
      </c>
      <c r="AC86" s="126"/>
      <c r="AD86" s="127">
        <v>0.02</v>
      </c>
      <c r="AE86" s="128">
        <f t="shared" si="2"/>
        <v>9.3333333333333339</v>
      </c>
      <c r="AF86" s="115">
        <f t="shared" si="3"/>
        <v>504</v>
      </c>
      <c r="AG86" s="129"/>
    </row>
    <row r="87" spans="3:33" s="117" customFormat="1" ht="36" x14ac:dyDescent="0.2">
      <c r="C87" s="103">
        <v>67</v>
      </c>
      <c r="D87" s="118">
        <v>1233</v>
      </c>
      <c r="E87" s="119">
        <v>8</v>
      </c>
      <c r="F87" s="119" t="s">
        <v>192</v>
      </c>
      <c r="G87" s="118" t="s">
        <v>384</v>
      </c>
      <c r="H87" s="118" t="s">
        <v>82</v>
      </c>
      <c r="I87" s="118" t="s">
        <v>213</v>
      </c>
      <c r="J87" s="120" t="s">
        <v>70</v>
      </c>
      <c r="K87" s="121" t="s">
        <v>70</v>
      </c>
      <c r="L87" s="121" t="s">
        <v>70</v>
      </c>
      <c r="M87" s="121" t="s">
        <v>70</v>
      </c>
      <c r="N87" s="121" t="s">
        <v>404</v>
      </c>
      <c r="O87" s="121" t="s">
        <v>404</v>
      </c>
      <c r="P87" s="122" t="s">
        <v>70</v>
      </c>
      <c r="Q87" s="123">
        <v>12000</v>
      </c>
      <c r="R87" s="118" t="s">
        <v>384</v>
      </c>
      <c r="S87" s="124"/>
      <c r="T87" s="118" t="s">
        <v>72</v>
      </c>
      <c r="U87" s="118" t="s">
        <v>72</v>
      </c>
      <c r="V87" s="118" t="s">
        <v>405</v>
      </c>
      <c r="W87" s="125">
        <v>12000</v>
      </c>
      <c r="X87" s="118" t="s">
        <v>70</v>
      </c>
      <c r="Y87" s="118" t="s">
        <v>70</v>
      </c>
      <c r="Z87" s="118" t="s">
        <v>72</v>
      </c>
      <c r="AA87" s="118" t="s">
        <v>70</v>
      </c>
      <c r="AB87" s="118" t="s">
        <v>70</v>
      </c>
      <c r="AC87" s="126"/>
      <c r="AD87" s="127">
        <v>0.02</v>
      </c>
      <c r="AE87" s="128">
        <f t="shared" si="2"/>
        <v>20</v>
      </c>
      <c r="AF87" s="115">
        <f t="shared" si="3"/>
        <v>1080</v>
      </c>
      <c r="AG87" s="129"/>
    </row>
    <row r="88" spans="3:33" s="117" customFormat="1" ht="36" x14ac:dyDescent="0.2">
      <c r="C88" s="103">
        <v>68</v>
      </c>
      <c r="D88" s="118">
        <v>1233</v>
      </c>
      <c r="E88" s="119">
        <v>8</v>
      </c>
      <c r="F88" s="119" t="s">
        <v>192</v>
      </c>
      <c r="G88" s="118" t="s">
        <v>384</v>
      </c>
      <c r="H88" s="118" t="s">
        <v>406</v>
      </c>
      <c r="I88" s="118" t="s">
        <v>91</v>
      </c>
      <c r="J88" s="120" t="s">
        <v>70</v>
      </c>
      <c r="K88" s="121" t="s">
        <v>70</v>
      </c>
      <c r="L88" s="121" t="s">
        <v>70</v>
      </c>
      <c r="M88" s="121" t="s">
        <v>70</v>
      </c>
      <c r="N88" s="121" t="s">
        <v>407</v>
      </c>
      <c r="O88" s="121" t="s">
        <v>408</v>
      </c>
      <c r="P88" s="122" t="s">
        <v>70</v>
      </c>
      <c r="Q88" s="123">
        <v>12000</v>
      </c>
      <c r="R88" s="118" t="s">
        <v>384</v>
      </c>
      <c r="S88" s="124"/>
      <c r="T88" s="118" t="s">
        <v>72</v>
      </c>
      <c r="U88" s="118" t="s">
        <v>72</v>
      </c>
      <c r="V88" s="118" t="s">
        <v>409</v>
      </c>
      <c r="W88" s="125">
        <v>175535</v>
      </c>
      <c r="X88" s="118" t="s">
        <v>70</v>
      </c>
      <c r="Y88" s="118" t="s">
        <v>70</v>
      </c>
      <c r="Z88" s="118" t="s">
        <v>72</v>
      </c>
      <c r="AA88" s="118" t="s">
        <v>70</v>
      </c>
      <c r="AB88" s="118" t="s">
        <v>70</v>
      </c>
      <c r="AC88" s="126"/>
      <c r="AD88" s="127">
        <v>0.02</v>
      </c>
      <c r="AE88" s="128">
        <f t="shared" si="2"/>
        <v>20</v>
      </c>
      <c r="AF88" s="115">
        <f t="shared" si="3"/>
        <v>1080</v>
      </c>
      <c r="AG88" s="129"/>
    </row>
    <row r="89" spans="3:33" s="117" customFormat="1" ht="36" x14ac:dyDescent="0.2">
      <c r="C89" s="103">
        <v>69</v>
      </c>
      <c r="D89" s="118">
        <v>1233</v>
      </c>
      <c r="E89" s="119">
        <v>8</v>
      </c>
      <c r="F89" s="119" t="s">
        <v>192</v>
      </c>
      <c r="G89" s="118" t="s">
        <v>384</v>
      </c>
      <c r="H89" s="118" t="s">
        <v>82</v>
      </c>
      <c r="I89" s="118" t="s">
        <v>295</v>
      </c>
      <c r="J89" s="120" t="s">
        <v>70</v>
      </c>
      <c r="K89" s="121" t="s">
        <v>70</v>
      </c>
      <c r="L89" s="121" t="s">
        <v>70</v>
      </c>
      <c r="M89" s="121" t="s">
        <v>70</v>
      </c>
      <c r="N89" s="121" t="s">
        <v>410</v>
      </c>
      <c r="O89" s="121" t="s">
        <v>411</v>
      </c>
      <c r="P89" s="122" t="s">
        <v>70</v>
      </c>
      <c r="Q89" s="123">
        <v>800</v>
      </c>
      <c r="R89" s="118" t="s">
        <v>384</v>
      </c>
      <c r="S89" s="124"/>
      <c r="T89" s="118" t="s">
        <v>72</v>
      </c>
      <c r="U89" s="118"/>
      <c r="V89" s="118" t="s">
        <v>70</v>
      </c>
      <c r="W89" s="125">
        <v>800</v>
      </c>
      <c r="X89" s="118" t="s">
        <v>70</v>
      </c>
      <c r="Y89" s="118" t="s">
        <v>70</v>
      </c>
      <c r="Z89" s="118" t="s">
        <v>72</v>
      </c>
      <c r="AA89" s="118" t="s">
        <v>70</v>
      </c>
      <c r="AB89" s="118" t="s">
        <v>70</v>
      </c>
      <c r="AC89" s="126"/>
      <c r="AD89" s="127">
        <v>0.02</v>
      </c>
      <c r="AE89" s="128">
        <f t="shared" si="2"/>
        <v>1.3333333333333333</v>
      </c>
      <c r="AF89" s="115">
        <f t="shared" si="3"/>
        <v>72</v>
      </c>
      <c r="AG89" s="129"/>
    </row>
    <row r="90" spans="3:33" s="117" customFormat="1" ht="36" x14ac:dyDescent="0.2">
      <c r="C90" s="103">
        <v>70</v>
      </c>
      <c r="D90" s="118">
        <v>1233</v>
      </c>
      <c r="E90" s="119">
        <v>8</v>
      </c>
      <c r="F90" s="119" t="s">
        <v>192</v>
      </c>
      <c r="G90" s="118" t="s">
        <v>384</v>
      </c>
      <c r="H90" s="118" t="s">
        <v>412</v>
      </c>
      <c r="I90" s="118" t="s">
        <v>91</v>
      </c>
      <c r="J90" s="120" t="s">
        <v>70</v>
      </c>
      <c r="K90" s="121" t="s">
        <v>70</v>
      </c>
      <c r="L90" s="121" t="s">
        <v>70</v>
      </c>
      <c r="M90" s="121" t="s">
        <v>70</v>
      </c>
      <c r="N90" s="121" t="s">
        <v>413</v>
      </c>
      <c r="O90" s="121" t="s">
        <v>414</v>
      </c>
      <c r="P90" s="122" t="s">
        <v>70</v>
      </c>
      <c r="Q90" s="123">
        <v>15000</v>
      </c>
      <c r="R90" s="118" t="s">
        <v>384</v>
      </c>
      <c r="S90" s="124"/>
      <c r="T90" s="118" t="s">
        <v>72</v>
      </c>
      <c r="U90" s="118" t="s">
        <v>72</v>
      </c>
      <c r="V90" s="118" t="s">
        <v>415</v>
      </c>
      <c r="W90" s="125">
        <v>752705</v>
      </c>
      <c r="X90" s="118" t="s">
        <v>70</v>
      </c>
      <c r="Y90" s="118" t="s">
        <v>70</v>
      </c>
      <c r="Z90" s="118" t="s">
        <v>72</v>
      </c>
      <c r="AA90" s="118" t="s">
        <v>70</v>
      </c>
      <c r="AB90" s="118" t="s">
        <v>70</v>
      </c>
      <c r="AC90" s="126"/>
      <c r="AD90" s="127">
        <v>0.02</v>
      </c>
      <c r="AE90" s="128">
        <f t="shared" si="2"/>
        <v>25</v>
      </c>
      <c r="AF90" s="115">
        <f t="shared" si="3"/>
        <v>1350</v>
      </c>
      <c r="AG90" s="129"/>
    </row>
    <row r="91" spans="3:33" s="117" customFormat="1" ht="36" x14ac:dyDescent="0.2">
      <c r="C91" s="103">
        <v>71</v>
      </c>
      <c r="D91" s="118">
        <v>1233</v>
      </c>
      <c r="E91" s="119">
        <v>8</v>
      </c>
      <c r="F91" s="119" t="s">
        <v>192</v>
      </c>
      <c r="G91" s="118" t="s">
        <v>384</v>
      </c>
      <c r="H91" s="118" t="s">
        <v>416</v>
      </c>
      <c r="I91" s="118" t="s">
        <v>137</v>
      </c>
      <c r="J91" s="120" t="s">
        <v>70</v>
      </c>
      <c r="K91" s="121" t="s">
        <v>70</v>
      </c>
      <c r="L91" s="121" t="s">
        <v>70</v>
      </c>
      <c r="M91" s="121" t="s">
        <v>70</v>
      </c>
      <c r="N91" s="121" t="s">
        <v>417</v>
      </c>
      <c r="O91" s="121" t="s">
        <v>330</v>
      </c>
      <c r="P91" s="122" t="s">
        <v>70</v>
      </c>
      <c r="Q91" s="123">
        <v>15000</v>
      </c>
      <c r="R91" s="118" t="s">
        <v>384</v>
      </c>
      <c r="S91" s="124"/>
      <c r="T91" s="118" t="s">
        <v>72</v>
      </c>
      <c r="U91" s="118" t="s">
        <v>72</v>
      </c>
      <c r="V91" s="118" t="s">
        <v>418</v>
      </c>
      <c r="W91" s="125">
        <v>166285</v>
      </c>
      <c r="X91" s="118" t="s">
        <v>70</v>
      </c>
      <c r="Y91" s="118" t="s">
        <v>70</v>
      </c>
      <c r="Z91" s="118" t="s">
        <v>72</v>
      </c>
      <c r="AA91" s="118" t="s">
        <v>70</v>
      </c>
      <c r="AB91" s="118" t="s">
        <v>70</v>
      </c>
      <c r="AC91" s="126"/>
      <c r="AD91" s="127">
        <v>0.02</v>
      </c>
      <c r="AE91" s="128">
        <f t="shared" si="2"/>
        <v>25</v>
      </c>
      <c r="AF91" s="115">
        <f t="shared" si="3"/>
        <v>1350</v>
      </c>
      <c r="AG91" s="129"/>
    </row>
    <row r="92" spans="3:33" s="117" customFormat="1" ht="24" x14ac:dyDescent="0.2">
      <c r="C92" s="103">
        <v>72</v>
      </c>
      <c r="D92" s="118">
        <v>1233</v>
      </c>
      <c r="E92" s="119">
        <v>8</v>
      </c>
      <c r="F92" s="119" t="s">
        <v>192</v>
      </c>
      <c r="G92" s="118" t="s">
        <v>419</v>
      </c>
      <c r="H92" s="118" t="s">
        <v>82</v>
      </c>
      <c r="I92" s="118" t="s">
        <v>420</v>
      </c>
      <c r="J92" s="120" t="s">
        <v>70</v>
      </c>
      <c r="K92" s="120" t="s">
        <v>70</v>
      </c>
      <c r="L92" s="121" t="s">
        <v>70</v>
      </c>
      <c r="M92" s="121" t="s">
        <v>70</v>
      </c>
      <c r="N92" s="121" t="s">
        <v>421</v>
      </c>
      <c r="O92" s="121" t="s">
        <v>422</v>
      </c>
      <c r="P92" s="122" t="s">
        <v>70</v>
      </c>
      <c r="Q92" s="123">
        <v>500</v>
      </c>
      <c r="R92" s="118" t="s">
        <v>419</v>
      </c>
      <c r="S92" s="124"/>
      <c r="T92" s="118" t="s">
        <v>72</v>
      </c>
      <c r="U92" s="118" t="s">
        <v>72</v>
      </c>
      <c r="V92" s="118" t="s">
        <v>423</v>
      </c>
      <c r="W92" s="125">
        <v>0</v>
      </c>
      <c r="X92" s="118" t="s">
        <v>70</v>
      </c>
      <c r="Y92" s="118" t="s">
        <v>70</v>
      </c>
      <c r="Z92" s="118" t="s">
        <v>72</v>
      </c>
      <c r="AA92" s="118" t="s">
        <v>70</v>
      </c>
      <c r="AB92" s="118" t="s">
        <v>70</v>
      </c>
      <c r="AC92" s="126"/>
      <c r="AD92" s="127">
        <v>0.02</v>
      </c>
      <c r="AE92" s="128">
        <f t="shared" si="2"/>
        <v>0.83333333333333337</v>
      </c>
      <c r="AF92" s="115">
        <f t="shared" si="3"/>
        <v>45</v>
      </c>
      <c r="AG92" s="129"/>
    </row>
    <row r="93" spans="3:33" s="117" customFormat="1" ht="24" x14ac:dyDescent="0.2">
      <c r="C93" s="103">
        <v>73</v>
      </c>
      <c r="D93" s="118">
        <v>1233</v>
      </c>
      <c r="E93" s="119">
        <v>8</v>
      </c>
      <c r="F93" s="119" t="s">
        <v>192</v>
      </c>
      <c r="G93" s="118" t="s">
        <v>419</v>
      </c>
      <c r="H93" s="118" t="s">
        <v>82</v>
      </c>
      <c r="I93" s="118" t="s">
        <v>424</v>
      </c>
      <c r="J93" s="120" t="s">
        <v>70</v>
      </c>
      <c r="K93" s="121" t="s">
        <v>70</v>
      </c>
      <c r="L93" s="121" t="s">
        <v>70</v>
      </c>
      <c r="M93" s="121" t="s">
        <v>70</v>
      </c>
      <c r="N93" s="121">
        <v>1018</v>
      </c>
      <c r="O93" s="121">
        <v>180</v>
      </c>
      <c r="P93" s="122" t="s">
        <v>70</v>
      </c>
      <c r="Q93" s="123">
        <v>500</v>
      </c>
      <c r="R93" s="118" t="s">
        <v>419</v>
      </c>
      <c r="S93" s="124"/>
      <c r="T93" s="118" t="s">
        <v>72</v>
      </c>
      <c r="U93" s="118" t="s">
        <v>72</v>
      </c>
      <c r="V93" s="118" t="s">
        <v>425</v>
      </c>
      <c r="W93" s="125">
        <v>0</v>
      </c>
      <c r="X93" s="118" t="s">
        <v>70</v>
      </c>
      <c r="Y93" s="118" t="s">
        <v>70</v>
      </c>
      <c r="Z93" s="118" t="s">
        <v>72</v>
      </c>
      <c r="AA93" s="118" t="s">
        <v>70</v>
      </c>
      <c r="AB93" s="118" t="s">
        <v>70</v>
      </c>
      <c r="AC93" s="126"/>
      <c r="AD93" s="127">
        <v>0.02</v>
      </c>
      <c r="AE93" s="128">
        <f t="shared" si="2"/>
        <v>0.83333333333333337</v>
      </c>
      <c r="AF93" s="115">
        <f t="shared" si="3"/>
        <v>45</v>
      </c>
      <c r="AG93" s="129"/>
    </row>
    <row r="94" spans="3:33" s="117" customFormat="1" ht="24" x14ac:dyDescent="0.2">
      <c r="C94" s="103">
        <v>74</v>
      </c>
      <c r="D94" s="118">
        <v>1233</v>
      </c>
      <c r="E94" s="119">
        <v>8</v>
      </c>
      <c r="F94" s="119" t="s">
        <v>192</v>
      </c>
      <c r="G94" s="118" t="s">
        <v>426</v>
      </c>
      <c r="H94" s="118" t="s">
        <v>82</v>
      </c>
      <c r="I94" s="118" t="s">
        <v>427</v>
      </c>
      <c r="J94" s="120" t="s">
        <v>70</v>
      </c>
      <c r="K94" s="121" t="s">
        <v>70</v>
      </c>
      <c r="L94" s="121" t="s">
        <v>70</v>
      </c>
      <c r="M94" s="121" t="s">
        <v>70</v>
      </c>
      <c r="N94" s="121" t="s">
        <v>428</v>
      </c>
      <c r="O94" s="121" t="s">
        <v>89</v>
      </c>
      <c r="P94" s="122" t="s">
        <v>70</v>
      </c>
      <c r="Q94" s="123">
        <v>500</v>
      </c>
      <c r="R94" s="118" t="s">
        <v>429</v>
      </c>
      <c r="S94" s="124"/>
      <c r="T94" s="118" t="s">
        <v>72</v>
      </c>
      <c r="U94" s="118" t="s">
        <v>72</v>
      </c>
      <c r="V94" s="118" t="s">
        <v>430</v>
      </c>
      <c r="W94" s="125">
        <v>0</v>
      </c>
      <c r="X94" s="118" t="s">
        <v>70</v>
      </c>
      <c r="Y94" s="118" t="s">
        <v>70</v>
      </c>
      <c r="Z94" s="118" t="s">
        <v>72</v>
      </c>
      <c r="AA94" s="118" t="s">
        <v>70</v>
      </c>
      <c r="AB94" s="118" t="s">
        <v>70</v>
      </c>
      <c r="AC94" s="126"/>
      <c r="AD94" s="127">
        <v>0.02</v>
      </c>
      <c r="AE94" s="128">
        <f t="shared" si="2"/>
        <v>0.83333333333333337</v>
      </c>
      <c r="AF94" s="115">
        <f t="shared" si="3"/>
        <v>45</v>
      </c>
      <c r="AG94" s="129"/>
    </row>
    <row r="95" spans="3:33" s="117" customFormat="1" ht="24" x14ac:dyDescent="0.2">
      <c r="C95" s="103">
        <v>75</v>
      </c>
      <c r="D95" s="118">
        <v>1233</v>
      </c>
      <c r="E95" s="119">
        <v>8</v>
      </c>
      <c r="F95" s="119" t="s">
        <v>192</v>
      </c>
      <c r="G95" s="118" t="s">
        <v>431</v>
      </c>
      <c r="H95" s="118" t="s">
        <v>82</v>
      </c>
      <c r="I95" s="118" t="s">
        <v>432</v>
      </c>
      <c r="J95" s="120" t="s">
        <v>70</v>
      </c>
      <c r="K95" s="121" t="s">
        <v>70</v>
      </c>
      <c r="L95" s="121" t="s">
        <v>70</v>
      </c>
      <c r="M95" s="121" t="s">
        <v>70</v>
      </c>
      <c r="N95" s="121" t="s">
        <v>433</v>
      </c>
      <c r="O95" s="121" t="s">
        <v>434</v>
      </c>
      <c r="P95" s="122" t="s">
        <v>70</v>
      </c>
      <c r="Q95" s="123">
        <v>400</v>
      </c>
      <c r="R95" s="118" t="s">
        <v>419</v>
      </c>
      <c r="S95" s="124"/>
      <c r="T95" s="118" t="s">
        <v>72</v>
      </c>
      <c r="U95" s="118" t="s">
        <v>72</v>
      </c>
      <c r="V95" s="118" t="s">
        <v>435</v>
      </c>
      <c r="W95" s="125">
        <v>291879</v>
      </c>
      <c r="X95" s="118" t="s">
        <v>70</v>
      </c>
      <c r="Y95" s="118" t="s">
        <v>70</v>
      </c>
      <c r="Z95" s="118" t="s">
        <v>72</v>
      </c>
      <c r="AA95" s="118" t="s">
        <v>70</v>
      </c>
      <c r="AB95" s="118" t="s">
        <v>70</v>
      </c>
      <c r="AC95" s="126"/>
      <c r="AD95" s="127">
        <v>0.02</v>
      </c>
      <c r="AE95" s="128">
        <f t="shared" si="2"/>
        <v>0.66666666666666663</v>
      </c>
      <c r="AF95" s="115">
        <f t="shared" si="3"/>
        <v>36</v>
      </c>
      <c r="AG95" s="129"/>
    </row>
    <row r="96" spans="3:33" s="117" customFormat="1" ht="24" x14ac:dyDescent="0.2">
      <c r="C96" s="103">
        <v>76</v>
      </c>
      <c r="D96" s="118">
        <v>1233</v>
      </c>
      <c r="E96" s="119">
        <v>8</v>
      </c>
      <c r="F96" s="119" t="s">
        <v>192</v>
      </c>
      <c r="G96" s="118" t="s">
        <v>436</v>
      </c>
      <c r="H96" s="118" t="s">
        <v>82</v>
      </c>
      <c r="I96" s="118" t="s">
        <v>88</v>
      </c>
      <c r="J96" s="120" t="s">
        <v>70</v>
      </c>
      <c r="K96" s="121" t="s">
        <v>70</v>
      </c>
      <c r="L96" s="121" t="s">
        <v>70</v>
      </c>
      <c r="M96" s="121" t="s">
        <v>70</v>
      </c>
      <c r="N96" s="121" t="s">
        <v>437</v>
      </c>
      <c r="O96" s="121">
        <v>481</v>
      </c>
      <c r="P96" s="122" t="s">
        <v>70</v>
      </c>
      <c r="Q96" s="123">
        <v>300</v>
      </c>
      <c r="R96" s="118" t="s">
        <v>429</v>
      </c>
      <c r="S96" s="124"/>
      <c r="T96" s="118" t="s">
        <v>72</v>
      </c>
      <c r="U96" s="118" t="s">
        <v>72</v>
      </c>
      <c r="V96" s="118" t="s">
        <v>438</v>
      </c>
      <c r="W96" s="125">
        <v>0</v>
      </c>
      <c r="X96" s="118" t="s">
        <v>70</v>
      </c>
      <c r="Y96" s="118" t="s">
        <v>70</v>
      </c>
      <c r="Z96" s="118" t="s">
        <v>72</v>
      </c>
      <c r="AA96" s="118" t="s">
        <v>70</v>
      </c>
      <c r="AB96" s="118" t="s">
        <v>70</v>
      </c>
      <c r="AC96" s="126"/>
      <c r="AD96" s="127">
        <v>0.02</v>
      </c>
      <c r="AE96" s="128">
        <f t="shared" si="2"/>
        <v>0.5</v>
      </c>
      <c r="AF96" s="115">
        <f t="shared" si="3"/>
        <v>27</v>
      </c>
      <c r="AG96" s="129"/>
    </row>
    <row r="97" spans="3:33" s="117" customFormat="1" ht="24" x14ac:dyDescent="0.2">
      <c r="C97" s="103">
        <v>77</v>
      </c>
      <c r="D97" s="118">
        <v>1233</v>
      </c>
      <c r="E97" s="119">
        <v>8</v>
      </c>
      <c r="F97" s="119" t="s">
        <v>192</v>
      </c>
      <c r="G97" s="118" t="s">
        <v>439</v>
      </c>
      <c r="H97" s="118" t="s">
        <v>82</v>
      </c>
      <c r="I97" s="118" t="s">
        <v>124</v>
      </c>
      <c r="J97" s="120" t="s">
        <v>70</v>
      </c>
      <c r="K97" s="121" t="s">
        <v>70</v>
      </c>
      <c r="L97" s="121" t="s">
        <v>70</v>
      </c>
      <c r="M97" s="121" t="s">
        <v>70</v>
      </c>
      <c r="N97" s="121" t="s">
        <v>440</v>
      </c>
      <c r="O97" s="121">
        <v>266</v>
      </c>
      <c r="P97" s="122" t="s">
        <v>70</v>
      </c>
      <c r="Q97" s="123">
        <v>600</v>
      </c>
      <c r="R97" s="118" t="s">
        <v>441</v>
      </c>
      <c r="S97" s="124"/>
      <c r="T97" s="118" t="s">
        <v>72</v>
      </c>
      <c r="U97" s="118" t="s">
        <v>72</v>
      </c>
      <c r="V97" s="118" t="s">
        <v>442</v>
      </c>
      <c r="W97" s="125">
        <v>0</v>
      </c>
      <c r="X97" s="118" t="s">
        <v>70</v>
      </c>
      <c r="Y97" s="118" t="s">
        <v>70</v>
      </c>
      <c r="Z97" s="118" t="s">
        <v>72</v>
      </c>
      <c r="AA97" s="118" t="s">
        <v>70</v>
      </c>
      <c r="AB97" s="118" t="s">
        <v>70</v>
      </c>
      <c r="AC97" s="126"/>
      <c r="AD97" s="127">
        <v>0.02</v>
      </c>
      <c r="AE97" s="128">
        <f t="shared" si="2"/>
        <v>1</v>
      </c>
      <c r="AF97" s="115">
        <f t="shared" si="3"/>
        <v>54</v>
      </c>
      <c r="AG97" s="129"/>
    </row>
    <row r="98" spans="3:33" s="117" customFormat="1" ht="24" x14ac:dyDescent="0.2">
      <c r="C98" s="103">
        <v>78</v>
      </c>
      <c r="D98" s="118">
        <v>1233</v>
      </c>
      <c r="E98" s="119">
        <v>8</v>
      </c>
      <c r="F98" s="119" t="s">
        <v>192</v>
      </c>
      <c r="G98" s="118" t="s">
        <v>443</v>
      </c>
      <c r="H98" s="118" t="s">
        <v>82</v>
      </c>
      <c r="I98" s="118" t="s">
        <v>124</v>
      </c>
      <c r="J98" s="120" t="s">
        <v>70</v>
      </c>
      <c r="K98" s="121" t="s">
        <v>70</v>
      </c>
      <c r="L98" s="121" t="s">
        <v>70</v>
      </c>
      <c r="M98" s="121" t="s">
        <v>70</v>
      </c>
      <c r="N98" s="121" t="s">
        <v>444</v>
      </c>
      <c r="O98" s="121" t="s">
        <v>445</v>
      </c>
      <c r="P98" s="122" t="s">
        <v>70</v>
      </c>
      <c r="Q98" s="123">
        <v>43514.71</v>
      </c>
      <c r="R98" s="118" t="s">
        <v>443</v>
      </c>
      <c r="S98" s="124"/>
      <c r="T98" s="118" t="s">
        <v>72</v>
      </c>
      <c r="U98" s="118" t="s">
        <v>72</v>
      </c>
      <c r="V98" s="118" t="s">
        <v>446</v>
      </c>
      <c r="W98" s="125">
        <v>0</v>
      </c>
      <c r="X98" s="118" t="s">
        <v>70</v>
      </c>
      <c r="Y98" s="118" t="s">
        <v>70</v>
      </c>
      <c r="Z98" s="118" t="s">
        <v>72</v>
      </c>
      <c r="AA98" s="118" t="s">
        <v>70</v>
      </c>
      <c r="AB98" s="118" t="s">
        <v>70</v>
      </c>
      <c r="AC98" s="126"/>
      <c r="AD98" s="127">
        <v>0.02</v>
      </c>
      <c r="AE98" s="128">
        <f t="shared" si="2"/>
        <v>72.524516666666671</v>
      </c>
      <c r="AF98" s="115">
        <f t="shared" si="3"/>
        <v>3916.3239000000003</v>
      </c>
      <c r="AG98" s="129"/>
    </row>
    <row r="99" spans="3:33" s="117" customFormat="1" ht="24" x14ac:dyDescent="0.2">
      <c r="C99" s="103">
        <v>79</v>
      </c>
      <c r="D99" s="118">
        <v>1233</v>
      </c>
      <c r="E99" s="119">
        <v>8</v>
      </c>
      <c r="F99" s="119" t="s">
        <v>192</v>
      </c>
      <c r="G99" s="118" t="s">
        <v>443</v>
      </c>
      <c r="H99" s="118" t="s">
        <v>82</v>
      </c>
      <c r="I99" s="118" t="s">
        <v>447</v>
      </c>
      <c r="J99" s="120" t="s">
        <v>70</v>
      </c>
      <c r="K99" s="121" t="s">
        <v>70</v>
      </c>
      <c r="L99" s="121" t="s">
        <v>70</v>
      </c>
      <c r="M99" s="121" t="s">
        <v>70</v>
      </c>
      <c r="N99" s="121" t="s">
        <v>448</v>
      </c>
      <c r="O99" s="121" t="s">
        <v>449</v>
      </c>
      <c r="P99" s="122" t="s">
        <v>70</v>
      </c>
      <c r="Q99" s="123">
        <v>1920</v>
      </c>
      <c r="R99" s="118" t="s">
        <v>443</v>
      </c>
      <c r="S99" s="124"/>
      <c r="T99" s="118" t="s">
        <v>72</v>
      </c>
      <c r="U99" s="118" t="s">
        <v>72</v>
      </c>
      <c r="V99" s="118" t="s">
        <v>450</v>
      </c>
      <c r="W99" s="125">
        <v>1536</v>
      </c>
      <c r="X99" s="118" t="s">
        <v>451</v>
      </c>
      <c r="Y99" s="118" t="s">
        <v>70</v>
      </c>
      <c r="Z99" s="118" t="s">
        <v>72</v>
      </c>
      <c r="AA99" s="118" t="s">
        <v>70</v>
      </c>
      <c r="AB99" s="118" t="s">
        <v>70</v>
      </c>
      <c r="AC99" s="126"/>
      <c r="AD99" s="127">
        <v>0.02</v>
      </c>
      <c r="AE99" s="128">
        <f t="shared" si="2"/>
        <v>3.1999999999999997</v>
      </c>
      <c r="AF99" s="115">
        <f t="shared" si="3"/>
        <v>172.79999999999998</v>
      </c>
      <c r="AG99" s="129"/>
    </row>
    <row r="100" spans="3:33" s="117" customFormat="1" ht="36" x14ac:dyDescent="0.2">
      <c r="C100" s="103">
        <v>80</v>
      </c>
      <c r="D100" s="118">
        <v>1233</v>
      </c>
      <c r="E100" s="119">
        <v>8</v>
      </c>
      <c r="F100" s="119" t="s">
        <v>192</v>
      </c>
      <c r="G100" s="118" t="s">
        <v>452</v>
      </c>
      <c r="H100" s="118" t="s">
        <v>82</v>
      </c>
      <c r="I100" s="118" t="s">
        <v>453</v>
      </c>
      <c r="J100" s="120" t="s">
        <v>70</v>
      </c>
      <c r="K100" s="121" t="s">
        <v>70</v>
      </c>
      <c r="L100" s="121" t="s">
        <v>70</v>
      </c>
      <c r="M100" s="121" t="s">
        <v>70</v>
      </c>
      <c r="N100" s="121" t="s">
        <v>454</v>
      </c>
      <c r="O100" s="121" t="s">
        <v>455</v>
      </c>
      <c r="P100" s="122" t="s">
        <v>70</v>
      </c>
      <c r="Q100" s="123">
        <v>3600</v>
      </c>
      <c r="R100" s="118" t="s">
        <v>456</v>
      </c>
      <c r="S100" s="124"/>
      <c r="T100" s="118" t="s">
        <v>72</v>
      </c>
      <c r="U100" s="118" t="s">
        <v>72</v>
      </c>
      <c r="V100" s="118" t="s">
        <v>457</v>
      </c>
      <c r="W100" s="125">
        <v>4050</v>
      </c>
      <c r="X100" s="118" t="s">
        <v>70</v>
      </c>
      <c r="Y100" s="118" t="s">
        <v>70</v>
      </c>
      <c r="Z100" s="118" t="s">
        <v>72</v>
      </c>
      <c r="AA100" s="118" t="s">
        <v>70</v>
      </c>
      <c r="AB100" s="118" t="s">
        <v>70</v>
      </c>
      <c r="AC100" s="126"/>
      <c r="AD100" s="127">
        <v>0.02</v>
      </c>
      <c r="AE100" s="128">
        <f t="shared" si="2"/>
        <v>6</v>
      </c>
      <c r="AF100" s="115">
        <f t="shared" si="3"/>
        <v>324</v>
      </c>
      <c r="AG100" s="129"/>
    </row>
    <row r="101" spans="3:33" s="117" customFormat="1" ht="24" x14ac:dyDescent="0.2">
      <c r="C101" s="103">
        <v>81</v>
      </c>
      <c r="D101" s="118">
        <v>1233</v>
      </c>
      <c r="E101" s="119">
        <v>8</v>
      </c>
      <c r="F101" s="119" t="s">
        <v>192</v>
      </c>
      <c r="G101" s="118" t="s">
        <v>458</v>
      </c>
      <c r="H101" s="118" t="s">
        <v>82</v>
      </c>
      <c r="I101" s="118" t="s">
        <v>447</v>
      </c>
      <c r="J101" s="120" t="s">
        <v>70</v>
      </c>
      <c r="K101" s="121" t="s">
        <v>70</v>
      </c>
      <c r="L101" s="121" t="s">
        <v>70</v>
      </c>
      <c r="M101" s="121" t="s">
        <v>70</v>
      </c>
      <c r="N101" s="121" t="s">
        <v>330</v>
      </c>
      <c r="O101" s="121" t="s">
        <v>70</v>
      </c>
      <c r="P101" s="122" t="s">
        <v>70</v>
      </c>
      <c r="Q101" s="123">
        <v>125</v>
      </c>
      <c r="R101" s="118" t="s">
        <v>459</v>
      </c>
      <c r="S101" s="124"/>
      <c r="T101" s="118" t="s">
        <v>72</v>
      </c>
      <c r="U101" s="118" t="s">
        <v>72</v>
      </c>
      <c r="V101" s="118" t="s">
        <v>460</v>
      </c>
      <c r="W101" s="125">
        <v>1800</v>
      </c>
      <c r="X101" s="118" t="s">
        <v>451</v>
      </c>
      <c r="Y101" s="118" t="s">
        <v>70</v>
      </c>
      <c r="Z101" s="118" t="s">
        <v>72</v>
      </c>
      <c r="AA101" s="118" t="s">
        <v>70</v>
      </c>
      <c r="AB101" s="118" t="s">
        <v>70</v>
      </c>
      <c r="AC101" s="126"/>
      <c r="AD101" s="127">
        <v>0.02</v>
      </c>
      <c r="AE101" s="128">
        <f t="shared" si="2"/>
        <v>0.20833333333333334</v>
      </c>
      <c r="AF101" s="115">
        <f t="shared" si="3"/>
        <v>11.25</v>
      </c>
      <c r="AG101" s="129"/>
    </row>
    <row r="102" spans="3:33" s="117" customFormat="1" ht="24" x14ac:dyDescent="0.2">
      <c r="C102" s="103">
        <v>82</v>
      </c>
      <c r="D102" s="118">
        <v>1233</v>
      </c>
      <c r="E102" s="119">
        <v>8</v>
      </c>
      <c r="F102" s="119" t="s">
        <v>192</v>
      </c>
      <c r="G102" s="118" t="s">
        <v>443</v>
      </c>
      <c r="H102" s="118" t="s">
        <v>461</v>
      </c>
      <c r="I102" s="118" t="s">
        <v>462</v>
      </c>
      <c r="J102" s="120" t="s">
        <v>70</v>
      </c>
      <c r="K102" s="121" t="s">
        <v>70</v>
      </c>
      <c r="L102" s="121" t="s">
        <v>70</v>
      </c>
      <c r="M102" s="121" t="s">
        <v>70</v>
      </c>
      <c r="N102" s="121" t="s">
        <v>463</v>
      </c>
      <c r="O102" s="121" t="s">
        <v>463</v>
      </c>
      <c r="P102" s="122" t="s">
        <v>70</v>
      </c>
      <c r="Q102" s="123">
        <v>2120</v>
      </c>
      <c r="R102" s="118" t="s">
        <v>443</v>
      </c>
      <c r="S102" s="124"/>
      <c r="T102" s="118" t="s">
        <v>72</v>
      </c>
      <c r="U102" s="118" t="s">
        <v>72</v>
      </c>
      <c r="V102" s="118" t="s">
        <v>464</v>
      </c>
      <c r="W102" s="125">
        <v>3975</v>
      </c>
      <c r="X102" s="118" t="s">
        <v>451</v>
      </c>
      <c r="Y102" s="118" t="s">
        <v>70</v>
      </c>
      <c r="Z102" s="118" t="s">
        <v>72</v>
      </c>
      <c r="AA102" s="118" t="s">
        <v>70</v>
      </c>
      <c r="AB102" s="118" t="s">
        <v>70</v>
      </c>
      <c r="AC102" s="126"/>
      <c r="AD102" s="127">
        <v>0.02</v>
      </c>
      <c r="AE102" s="128">
        <f t="shared" si="2"/>
        <v>3.5333333333333332</v>
      </c>
      <c r="AF102" s="115">
        <f t="shared" si="3"/>
        <v>190.79999999999998</v>
      </c>
      <c r="AG102" s="129"/>
    </row>
    <row r="103" spans="3:33" s="117" customFormat="1" ht="24" x14ac:dyDescent="0.2">
      <c r="C103" s="103">
        <v>83</v>
      </c>
      <c r="D103" s="118">
        <v>1233</v>
      </c>
      <c r="E103" s="119">
        <v>8</v>
      </c>
      <c r="F103" s="119" t="s">
        <v>192</v>
      </c>
      <c r="G103" s="118" t="s">
        <v>465</v>
      </c>
      <c r="H103" s="118" t="s">
        <v>82</v>
      </c>
      <c r="I103" s="118" t="s">
        <v>466</v>
      </c>
      <c r="J103" s="120" t="s">
        <v>70</v>
      </c>
      <c r="K103" s="121" t="s">
        <v>70</v>
      </c>
      <c r="L103" s="121" t="s">
        <v>70</v>
      </c>
      <c r="M103" s="121" t="s">
        <v>70</v>
      </c>
      <c r="N103" s="121" t="s">
        <v>467</v>
      </c>
      <c r="O103" s="121" t="s">
        <v>468</v>
      </c>
      <c r="P103" s="122" t="s">
        <v>70</v>
      </c>
      <c r="Q103" s="123">
        <v>10030</v>
      </c>
      <c r="R103" s="118" t="s">
        <v>419</v>
      </c>
      <c r="S103" s="124"/>
      <c r="T103" s="118" t="s">
        <v>72</v>
      </c>
      <c r="U103" s="118" t="s">
        <v>72</v>
      </c>
      <c r="V103" s="118" t="s">
        <v>469</v>
      </c>
      <c r="W103" s="125">
        <v>548308</v>
      </c>
      <c r="X103" s="118" t="s">
        <v>70</v>
      </c>
      <c r="Y103" s="118" t="s">
        <v>70</v>
      </c>
      <c r="Z103" s="118" t="s">
        <v>72</v>
      </c>
      <c r="AA103" s="118" t="s">
        <v>70</v>
      </c>
      <c r="AB103" s="118" t="s">
        <v>70</v>
      </c>
      <c r="AC103" s="126"/>
      <c r="AD103" s="127">
        <v>0.02</v>
      </c>
      <c r="AE103" s="128">
        <f t="shared" si="2"/>
        <v>16.716666666666665</v>
      </c>
      <c r="AF103" s="115">
        <f t="shared" si="3"/>
        <v>902.69999999999993</v>
      </c>
      <c r="AG103" s="129"/>
    </row>
    <row r="104" spans="3:33" s="117" customFormat="1" ht="24" x14ac:dyDescent="0.2">
      <c r="C104" s="103">
        <v>84</v>
      </c>
      <c r="D104" s="118">
        <v>1233</v>
      </c>
      <c r="E104" s="119">
        <v>8</v>
      </c>
      <c r="F104" s="119" t="s">
        <v>192</v>
      </c>
      <c r="G104" s="118" t="s">
        <v>470</v>
      </c>
      <c r="H104" s="118" t="s">
        <v>82</v>
      </c>
      <c r="I104" s="118" t="s">
        <v>137</v>
      </c>
      <c r="J104" s="120" t="s">
        <v>70</v>
      </c>
      <c r="K104" s="121" t="s">
        <v>70</v>
      </c>
      <c r="L104" s="121" t="s">
        <v>70</v>
      </c>
      <c r="M104" s="121" t="s">
        <v>70</v>
      </c>
      <c r="N104" s="121" t="s">
        <v>70</v>
      </c>
      <c r="O104" s="121" t="s">
        <v>70</v>
      </c>
      <c r="P104" s="122" t="s">
        <v>70</v>
      </c>
      <c r="Q104" s="123">
        <v>754500</v>
      </c>
      <c r="R104" s="118" t="s">
        <v>471</v>
      </c>
      <c r="S104" s="124"/>
      <c r="T104" s="118" t="s">
        <v>72</v>
      </c>
      <c r="U104" s="118" t="s">
        <v>72</v>
      </c>
      <c r="V104" s="118" t="s">
        <v>472</v>
      </c>
      <c r="W104" s="125">
        <v>754500</v>
      </c>
      <c r="X104" s="118" t="s">
        <v>355</v>
      </c>
      <c r="Y104" s="118" t="s">
        <v>70</v>
      </c>
      <c r="Z104" s="118" t="s">
        <v>72</v>
      </c>
      <c r="AA104" s="118" t="s">
        <v>70</v>
      </c>
      <c r="AB104" s="118" t="s">
        <v>70</v>
      </c>
      <c r="AC104" s="126"/>
      <c r="AD104" s="127">
        <v>0.02</v>
      </c>
      <c r="AE104" s="128">
        <f t="shared" si="2"/>
        <v>1257.5</v>
      </c>
      <c r="AF104" s="115">
        <f t="shared" si="3"/>
        <v>67905</v>
      </c>
      <c r="AG104" s="129"/>
    </row>
    <row r="105" spans="3:33" s="117" customFormat="1" ht="36" x14ac:dyDescent="0.2">
      <c r="C105" s="103">
        <v>85</v>
      </c>
      <c r="D105" s="118">
        <v>1233</v>
      </c>
      <c r="E105" s="119">
        <v>8</v>
      </c>
      <c r="F105" s="119" t="s">
        <v>192</v>
      </c>
      <c r="G105" s="118" t="s">
        <v>473</v>
      </c>
      <c r="H105" s="118" t="s">
        <v>224</v>
      </c>
      <c r="I105" s="118" t="s">
        <v>97</v>
      </c>
      <c r="J105" s="120" t="s">
        <v>474</v>
      </c>
      <c r="K105" s="121" t="s">
        <v>301</v>
      </c>
      <c r="L105" s="121" t="s">
        <v>475</v>
      </c>
      <c r="M105" s="121" t="s">
        <v>476</v>
      </c>
      <c r="N105" s="121" t="s">
        <v>477</v>
      </c>
      <c r="O105" s="121">
        <v>282</v>
      </c>
      <c r="P105" s="122">
        <v>39917</v>
      </c>
      <c r="Q105" s="123">
        <v>8000</v>
      </c>
      <c r="R105" s="118" t="s">
        <v>473</v>
      </c>
      <c r="S105" s="124"/>
      <c r="T105" s="118" t="s">
        <v>72</v>
      </c>
      <c r="U105" s="118" t="s">
        <v>72</v>
      </c>
      <c r="V105" s="118" t="s">
        <v>478</v>
      </c>
      <c r="W105" s="125" t="s">
        <v>479</v>
      </c>
      <c r="X105" s="118" t="s">
        <v>86</v>
      </c>
      <c r="Y105" s="118" t="s">
        <v>70</v>
      </c>
      <c r="Z105" s="118" t="s">
        <v>72</v>
      </c>
      <c r="AA105" s="118" t="s">
        <v>70</v>
      </c>
      <c r="AB105" s="118" t="s">
        <v>70</v>
      </c>
      <c r="AC105" s="126"/>
      <c r="AD105" s="127">
        <v>0.02</v>
      </c>
      <c r="AE105" s="128">
        <f t="shared" si="2"/>
        <v>13.333333333333334</v>
      </c>
      <c r="AF105" s="115">
        <f t="shared" si="3"/>
        <v>720</v>
      </c>
      <c r="AG105" s="129"/>
    </row>
    <row r="106" spans="3:33" s="117" customFormat="1" ht="36" x14ac:dyDescent="0.2">
      <c r="C106" s="103">
        <v>86</v>
      </c>
      <c r="D106" s="118">
        <v>1233</v>
      </c>
      <c r="E106" s="119">
        <v>8</v>
      </c>
      <c r="F106" s="119" t="s">
        <v>192</v>
      </c>
      <c r="G106" s="118" t="s">
        <v>384</v>
      </c>
      <c r="H106" s="118" t="s">
        <v>82</v>
      </c>
      <c r="I106" s="118" t="s">
        <v>97</v>
      </c>
      <c r="J106" s="120" t="s">
        <v>480</v>
      </c>
      <c r="K106" s="121" t="s">
        <v>480</v>
      </c>
      <c r="L106" s="121" t="s">
        <v>481</v>
      </c>
      <c r="M106" s="121" t="s">
        <v>481</v>
      </c>
      <c r="N106" s="121" t="s">
        <v>482</v>
      </c>
      <c r="O106" s="121" t="s">
        <v>483</v>
      </c>
      <c r="P106" s="122">
        <v>37413</v>
      </c>
      <c r="Q106" s="123">
        <v>12000</v>
      </c>
      <c r="R106" s="118" t="s">
        <v>384</v>
      </c>
      <c r="S106" s="124"/>
      <c r="T106" s="118" t="s">
        <v>72</v>
      </c>
      <c r="U106" s="118" t="s">
        <v>72</v>
      </c>
      <c r="V106" s="118" t="s">
        <v>484</v>
      </c>
      <c r="W106" s="125">
        <v>0</v>
      </c>
      <c r="X106" s="118" t="s">
        <v>110</v>
      </c>
      <c r="Y106" s="118" t="s">
        <v>70</v>
      </c>
      <c r="Z106" s="118" t="s">
        <v>72</v>
      </c>
      <c r="AA106" s="118" t="s">
        <v>70</v>
      </c>
      <c r="AB106" s="118" t="s">
        <v>70</v>
      </c>
      <c r="AC106" s="126"/>
      <c r="AD106" s="127">
        <v>0.02</v>
      </c>
      <c r="AE106" s="128">
        <f t="shared" si="2"/>
        <v>20</v>
      </c>
      <c r="AF106" s="115">
        <f t="shared" si="3"/>
        <v>1080</v>
      </c>
      <c r="AG106" s="129"/>
    </row>
    <row r="107" spans="3:33" s="117" customFormat="1" ht="48" x14ac:dyDescent="0.2">
      <c r="C107" s="103">
        <v>87</v>
      </c>
      <c r="D107" s="118">
        <v>1233</v>
      </c>
      <c r="E107" s="119">
        <v>8</v>
      </c>
      <c r="F107" s="119" t="s">
        <v>192</v>
      </c>
      <c r="G107" s="118" t="s">
        <v>485</v>
      </c>
      <c r="H107" s="118" t="s">
        <v>82</v>
      </c>
      <c r="I107" s="118" t="s">
        <v>111</v>
      </c>
      <c r="J107" s="120" t="s">
        <v>486</v>
      </c>
      <c r="K107" s="121" t="s">
        <v>487</v>
      </c>
      <c r="L107" s="121" t="s">
        <v>488</v>
      </c>
      <c r="M107" s="121" t="s">
        <v>489</v>
      </c>
      <c r="N107" s="121" t="s">
        <v>490</v>
      </c>
      <c r="O107" s="121">
        <v>240</v>
      </c>
      <c r="P107" s="122">
        <v>39923</v>
      </c>
      <c r="Q107" s="123">
        <v>18000</v>
      </c>
      <c r="R107" s="118" t="s">
        <v>485</v>
      </c>
      <c r="S107" s="124"/>
      <c r="T107" s="118" t="s">
        <v>72</v>
      </c>
      <c r="U107" s="118" t="s">
        <v>72</v>
      </c>
      <c r="V107" s="118" t="s">
        <v>491</v>
      </c>
      <c r="W107" s="125">
        <v>461028</v>
      </c>
      <c r="X107" s="118" t="s">
        <v>86</v>
      </c>
      <c r="Y107" s="118" t="s">
        <v>70</v>
      </c>
      <c r="Z107" s="118" t="s">
        <v>72</v>
      </c>
      <c r="AA107" s="118" t="s">
        <v>70</v>
      </c>
      <c r="AB107" s="118" t="s">
        <v>70</v>
      </c>
      <c r="AC107" s="126"/>
      <c r="AD107" s="127">
        <v>0.02</v>
      </c>
      <c r="AE107" s="128">
        <f t="shared" si="2"/>
        <v>30</v>
      </c>
      <c r="AF107" s="115">
        <f t="shared" si="3"/>
        <v>1620</v>
      </c>
      <c r="AG107" s="129"/>
    </row>
    <row r="108" spans="3:33" s="117" customFormat="1" ht="24" x14ac:dyDescent="0.2">
      <c r="C108" s="103">
        <v>88</v>
      </c>
      <c r="D108" s="118">
        <v>1233</v>
      </c>
      <c r="E108" s="119">
        <v>8</v>
      </c>
      <c r="F108" s="119" t="s">
        <v>192</v>
      </c>
      <c r="G108" s="118" t="s">
        <v>492</v>
      </c>
      <c r="H108" s="118" t="s">
        <v>82</v>
      </c>
      <c r="I108" s="118" t="s">
        <v>97</v>
      </c>
      <c r="J108" s="120" t="s">
        <v>70</v>
      </c>
      <c r="K108" s="121" t="s">
        <v>70</v>
      </c>
      <c r="L108" s="121" t="s">
        <v>70</v>
      </c>
      <c r="M108" s="121" t="s">
        <v>70</v>
      </c>
      <c r="N108" s="121" t="s">
        <v>493</v>
      </c>
      <c r="O108" s="121" t="s">
        <v>494</v>
      </c>
      <c r="P108" s="122" t="s">
        <v>70</v>
      </c>
      <c r="Q108" s="123">
        <v>200</v>
      </c>
      <c r="R108" s="118" t="s">
        <v>492</v>
      </c>
      <c r="S108" s="124"/>
      <c r="T108" s="118" t="s">
        <v>72</v>
      </c>
      <c r="U108" s="118" t="s">
        <v>72</v>
      </c>
      <c r="V108" s="118" t="s">
        <v>484</v>
      </c>
      <c r="W108" s="125">
        <v>0</v>
      </c>
      <c r="X108" s="118" t="s">
        <v>70</v>
      </c>
      <c r="Y108" s="118" t="s">
        <v>70</v>
      </c>
      <c r="Z108" s="118" t="s">
        <v>72</v>
      </c>
      <c r="AA108" s="118" t="s">
        <v>70</v>
      </c>
      <c r="AB108" s="118" t="s">
        <v>70</v>
      </c>
      <c r="AC108" s="126"/>
      <c r="AD108" s="127">
        <v>0.02</v>
      </c>
      <c r="AE108" s="128">
        <f t="shared" si="2"/>
        <v>0.33333333333333331</v>
      </c>
      <c r="AF108" s="115">
        <f t="shared" si="3"/>
        <v>18</v>
      </c>
      <c r="AG108" s="129"/>
    </row>
    <row r="109" spans="3:33" s="117" customFormat="1" ht="24" x14ac:dyDescent="0.2">
      <c r="C109" s="103">
        <v>89</v>
      </c>
      <c r="D109" s="118">
        <v>1233</v>
      </c>
      <c r="E109" s="119">
        <v>8</v>
      </c>
      <c r="F109" s="119" t="s">
        <v>192</v>
      </c>
      <c r="G109" s="118" t="s">
        <v>495</v>
      </c>
      <c r="H109" s="118" t="s">
        <v>82</v>
      </c>
      <c r="I109" s="118" t="s">
        <v>111</v>
      </c>
      <c r="J109" s="120" t="s">
        <v>70</v>
      </c>
      <c r="K109" s="121" t="s">
        <v>70</v>
      </c>
      <c r="L109" s="121" t="s">
        <v>70</v>
      </c>
      <c r="M109" s="121" t="s">
        <v>70</v>
      </c>
      <c r="N109" s="121" t="s">
        <v>496</v>
      </c>
      <c r="O109" s="121" t="s">
        <v>70</v>
      </c>
      <c r="P109" s="122" t="s">
        <v>70</v>
      </c>
      <c r="Q109" s="123">
        <v>600</v>
      </c>
      <c r="R109" s="118" t="s">
        <v>443</v>
      </c>
      <c r="S109" s="124"/>
      <c r="T109" s="118" t="s">
        <v>72</v>
      </c>
      <c r="U109" s="118" t="s">
        <v>72</v>
      </c>
      <c r="V109" s="118" t="s">
        <v>497</v>
      </c>
      <c r="W109" s="125">
        <v>0</v>
      </c>
      <c r="X109" s="118" t="s">
        <v>70</v>
      </c>
      <c r="Y109" s="118" t="s">
        <v>70</v>
      </c>
      <c r="Z109" s="118" t="s">
        <v>72</v>
      </c>
      <c r="AA109" s="118" t="s">
        <v>70</v>
      </c>
      <c r="AB109" s="118" t="s">
        <v>70</v>
      </c>
      <c r="AC109" s="126"/>
      <c r="AD109" s="127">
        <v>0.02</v>
      </c>
      <c r="AE109" s="128">
        <f t="shared" si="2"/>
        <v>1</v>
      </c>
      <c r="AF109" s="115">
        <f t="shared" si="3"/>
        <v>54</v>
      </c>
      <c r="AG109" s="129"/>
    </row>
    <row r="110" spans="3:33" s="117" customFormat="1" ht="24" x14ac:dyDescent="0.2">
      <c r="C110" s="103">
        <v>90</v>
      </c>
      <c r="D110" s="118">
        <v>1233</v>
      </c>
      <c r="E110" s="119">
        <v>8</v>
      </c>
      <c r="F110" s="119" t="s">
        <v>192</v>
      </c>
      <c r="G110" s="118" t="s">
        <v>498</v>
      </c>
      <c r="H110" s="118" t="s">
        <v>499</v>
      </c>
      <c r="I110" s="118" t="s">
        <v>104</v>
      </c>
      <c r="J110" s="120" t="s">
        <v>70</v>
      </c>
      <c r="K110" s="121" t="s">
        <v>70</v>
      </c>
      <c r="L110" s="121" t="s">
        <v>70</v>
      </c>
      <c r="M110" s="121" t="s">
        <v>70</v>
      </c>
      <c r="N110" s="121" t="s">
        <v>500</v>
      </c>
      <c r="O110" s="121" t="s">
        <v>70</v>
      </c>
      <c r="P110" s="122" t="s">
        <v>70</v>
      </c>
      <c r="Q110" s="123">
        <v>1000</v>
      </c>
      <c r="R110" s="118" t="s">
        <v>419</v>
      </c>
      <c r="S110" s="124"/>
      <c r="T110" s="118" t="s">
        <v>72</v>
      </c>
      <c r="U110" s="130" t="s">
        <v>72</v>
      </c>
      <c r="V110" s="118" t="s">
        <v>501</v>
      </c>
      <c r="W110" s="125">
        <v>1000</v>
      </c>
      <c r="X110" s="118" t="s">
        <v>451</v>
      </c>
      <c r="Y110" s="118" t="s">
        <v>70</v>
      </c>
      <c r="Z110" s="118" t="s">
        <v>72</v>
      </c>
      <c r="AA110" s="118" t="s">
        <v>70</v>
      </c>
      <c r="AB110" s="118" t="s">
        <v>70</v>
      </c>
      <c r="AC110" s="126"/>
      <c r="AD110" s="127">
        <v>0.02</v>
      </c>
      <c r="AE110" s="128">
        <f t="shared" si="2"/>
        <v>1.6666666666666667</v>
      </c>
      <c r="AF110" s="115">
        <f t="shared" si="3"/>
        <v>90</v>
      </c>
      <c r="AG110" s="129"/>
    </row>
    <row r="111" spans="3:33" s="117" customFormat="1" ht="36" x14ac:dyDescent="0.2">
      <c r="C111" s="103">
        <v>91</v>
      </c>
      <c r="D111" s="118">
        <v>1233</v>
      </c>
      <c r="E111" s="119">
        <v>8</v>
      </c>
      <c r="F111" s="119" t="s">
        <v>192</v>
      </c>
      <c r="G111" s="118" t="s">
        <v>502</v>
      </c>
      <c r="H111" s="118" t="s">
        <v>82</v>
      </c>
      <c r="I111" s="118" t="s">
        <v>132</v>
      </c>
      <c r="J111" s="120" t="s">
        <v>369</v>
      </c>
      <c r="K111" s="120" t="s">
        <v>369</v>
      </c>
      <c r="L111" s="121" t="s">
        <v>369</v>
      </c>
      <c r="M111" s="121" t="s">
        <v>369</v>
      </c>
      <c r="N111" s="121">
        <v>100</v>
      </c>
      <c r="O111" s="121" t="s">
        <v>70</v>
      </c>
      <c r="P111" s="122">
        <v>31381</v>
      </c>
      <c r="Q111" s="123">
        <v>5000</v>
      </c>
      <c r="R111" s="118" t="s">
        <v>502</v>
      </c>
      <c r="S111" s="124"/>
      <c r="T111" s="118" t="s">
        <v>72</v>
      </c>
      <c r="U111" s="118" t="s">
        <v>72</v>
      </c>
      <c r="V111" s="118" t="s">
        <v>70</v>
      </c>
      <c r="W111" s="125">
        <v>0</v>
      </c>
      <c r="X111" s="118" t="s">
        <v>156</v>
      </c>
      <c r="Y111" s="118" t="s">
        <v>70</v>
      </c>
      <c r="Z111" s="118" t="s">
        <v>72</v>
      </c>
      <c r="AA111" s="118" t="s">
        <v>70</v>
      </c>
      <c r="AB111" s="118" t="s">
        <v>70</v>
      </c>
      <c r="AC111" s="126"/>
      <c r="AD111" s="127">
        <v>0.02</v>
      </c>
      <c r="AE111" s="128">
        <f t="shared" si="2"/>
        <v>8.3333333333333339</v>
      </c>
      <c r="AF111" s="115">
        <f t="shared" si="3"/>
        <v>450</v>
      </c>
      <c r="AG111" s="129"/>
    </row>
    <row r="112" spans="3:33" s="117" customFormat="1" ht="36" x14ac:dyDescent="0.2">
      <c r="C112" s="103">
        <v>92</v>
      </c>
      <c r="D112" s="118">
        <v>1233</v>
      </c>
      <c r="E112" s="119">
        <v>8</v>
      </c>
      <c r="F112" s="119" t="s">
        <v>192</v>
      </c>
      <c r="G112" s="118" t="s">
        <v>503</v>
      </c>
      <c r="H112" s="118" t="s">
        <v>504</v>
      </c>
      <c r="I112" s="118" t="s">
        <v>505</v>
      </c>
      <c r="J112" s="120" t="s">
        <v>370</v>
      </c>
      <c r="K112" s="121" t="s">
        <v>370</v>
      </c>
      <c r="L112" s="121" t="s">
        <v>370</v>
      </c>
      <c r="M112" s="121" t="s">
        <v>370</v>
      </c>
      <c r="N112" s="121">
        <v>225</v>
      </c>
      <c r="O112" s="121" t="s">
        <v>70</v>
      </c>
      <c r="P112" s="122">
        <v>36118</v>
      </c>
      <c r="Q112" s="123">
        <v>1126</v>
      </c>
      <c r="R112" s="118" t="s">
        <v>503</v>
      </c>
      <c r="S112" s="124"/>
      <c r="T112" s="118" t="s">
        <v>72</v>
      </c>
      <c r="U112" s="118" t="s">
        <v>72</v>
      </c>
      <c r="V112" s="118" t="s">
        <v>506</v>
      </c>
      <c r="W112" s="125">
        <v>1238</v>
      </c>
      <c r="X112" s="118" t="s">
        <v>156</v>
      </c>
      <c r="Y112" s="118" t="s">
        <v>70</v>
      </c>
      <c r="Z112" s="118" t="s">
        <v>72</v>
      </c>
      <c r="AA112" s="118" t="s">
        <v>70</v>
      </c>
      <c r="AB112" s="118" t="s">
        <v>70</v>
      </c>
      <c r="AC112" s="126"/>
      <c r="AD112" s="127">
        <v>0.02</v>
      </c>
      <c r="AE112" s="128">
        <f t="shared" si="2"/>
        <v>1.8766666666666667</v>
      </c>
      <c r="AF112" s="115">
        <f t="shared" si="3"/>
        <v>101.34</v>
      </c>
      <c r="AG112" s="129"/>
    </row>
    <row r="113" spans="3:33" s="117" customFormat="1" ht="24" x14ac:dyDescent="0.2">
      <c r="C113" s="103">
        <v>93</v>
      </c>
      <c r="D113" s="118">
        <v>1233</v>
      </c>
      <c r="E113" s="119">
        <v>8</v>
      </c>
      <c r="F113" s="119" t="s">
        <v>192</v>
      </c>
      <c r="G113" s="118" t="s">
        <v>507</v>
      </c>
      <c r="H113" s="118" t="s">
        <v>82</v>
      </c>
      <c r="I113" s="118" t="s">
        <v>508</v>
      </c>
      <c r="J113" s="120" t="s">
        <v>70</v>
      </c>
      <c r="K113" s="121" t="s">
        <v>70</v>
      </c>
      <c r="L113" s="121" t="s">
        <v>70</v>
      </c>
      <c r="M113" s="121" t="s">
        <v>70</v>
      </c>
      <c r="N113" s="121" t="s">
        <v>509</v>
      </c>
      <c r="O113" s="121" t="s">
        <v>510</v>
      </c>
      <c r="P113" s="122" t="s">
        <v>70</v>
      </c>
      <c r="Q113" s="123">
        <v>600</v>
      </c>
      <c r="R113" s="118" t="s">
        <v>419</v>
      </c>
      <c r="S113" s="124"/>
      <c r="T113" s="118" t="s">
        <v>72</v>
      </c>
      <c r="U113" s="118" t="s">
        <v>72</v>
      </c>
      <c r="V113" s="118" t="s">
        <v>511</v>
      </c>
      <c r="W113" s="125">
        <v>600</v>
      </c>
      <c r="X113" s="118" t="s">
        <v>70</v>
      </c>
      <c r="Y113" s="118" t="s">
        <v>70</v>
      </c>
      <c r="Z113" s="118" t="s">
        <v>72</v>
      </c>
      <c r="AA113" s="118" t="s">
        <v>70</v>
      </c>
      <c r="AB113" s="118" t="s">
        <v>70</v>
      </c>
      <c r="AC113" s="126"/>
      <c r="AD113" s="127">
        <v>0.02</v>
      </c>
      <c r="AE113" s="128">
        <f t="shared" si="2"/>
        <v>1</v>
      </c>
      <c r="AF113" s="115">
        <f t="shared" si="3"/>
        <v>54</v>
      </c>
      <c r="AG113" s="129"/>
    </row>
    <row r="114" spans="3:33" s="117" customFormat="1" ht="24" x14ac:dyDescent="0.2">
      <c r="C114" s="103">
        <v>94</v>
      </c>
      <c r="D114" s="118">
        <v>1233</v>
      </c>
      <c r="E114" s="119">
        <v>8</v>
      </c>
      <c r="F114" s="119" t="s">
        <v>192</v>
      </c>
      <c r="G114" s="118" t="s">
        <v>512</v>
      </c>
      <c r="H114" s="118" t="s">
        <v>82</v>
      </c>
      <c r="I114" s="118" t="s">
        <v>513</v>
      </c>
      <c r="J114" s="120" t="s">
        <v>70</v>
      </c>
      <c r="K114" s="121" t="s">
        <v>70</v>
      </c>
      <c r="L114" s="121" t="s">
        <v>70</v>
      </c>
      <c r="M114" s="121" t="s">
        <v>70</v>
      </c>
      <c r="N114" s="121" t="s">
        <v>514</v>
      </c>
      <c r="O114" s="121" t="s">
        <v>515</v>
      </c>
      <c r="P114" s="122" t="s">
        <v>70</v>
      </c>
      <c r="Q114" s="123">
        <v>300</v>
      </c>
      <c r="R114" s="118" t="s">
        <v>419</v>
      </c>
      <c r="S114" s="124"/>
      <c r="T114" s="118" t="s">
        <v>72</v>
      </c>
      <c r="U114" s="118" t="s">
        <v>72</v>
      </c>
      <c r="V114" s="118" t="s">
        <v>516</v>
      </c>
      <c r="W114" s="125">
        <v>300</v>
      </c>
      <c r="X114" s="118" t="s">
        <v>70</v>
      </c>
      <c r="Y114" s="118" t="s">
        <v>70</v>
      </c>
      <c r="Z114" s="118" t="s">
        <v>72</v>
      </c>
      <c r="AA114" s="118" t="s">
        <v>70</v>
      </c>
      <c r="AB114" s="118" t="s">
        <v>70</v>
      </c>
      <c r="AC114" s="126"/>
      <c r="AD114" s="127">
        <v>0.02</v>
      </c>
      <c r="AE114" s="128">
        <f t="shared" si="2"/>
        <v>0.5</v>
      </c>
      <c r="AF114" s="115">
        <f t="shared" si="3"/>
        <v>27</v>
      </c>
      <c r="AG114" s="129"/>
    </row>
    <row r="115" spans="3:33" s="117" customFormat="1" ht="24" x14ac:dyDescent="0.2">
      <c r="C115" s="103">
        <v>95</v>
      </c>
      <c r="D115" s="118">
        <v>1233</v>
      </c>
      <c r="E115" s="119">
        <v>8</v>
      </c>
      <c r="F115" s="119" t="s">
        <v>192</v>
      </c>
      <c r="G115" s="118" t="s">
        <v>517</v>
      </c>
      <c r="H115" s="118" t="s">
        <v>82</v>
      </c>
      <c r="I115" s="118" t="s">
        <v>518</v>
      </c>
      <c r="J115" s="120" t="s">
        <v>70</v>
      </c>
      <c r="K115" s="121" t="s">
        <v>70</v>
      </c>
      <c r="L115" s="121" t="s">
        <v>70</v>
      </c>
      <c r="M115" s="121" t="s">
        <v>70</v>
      </c>
      <c r="N115" s="121" t="s">
        <v>519</v>
      </c>
      <c r="O115" s="121" t="s">
        <v>70</v>
      </c>
      <c r="P115" s="122" t="s">
        <v>70</v>
      </c>
      <c r="Q115" s="123">
        <v>23470</v>
      </c>
      <c r="R115" s="118" t="s">
        <v>419</v>
      </c>
      <c r="S115" s="124"/>
      <c r="T115" s="118" t="s">
        <v>72</v>
      </c>
      <c r="U115" s="118" t="s">
        <v>72</v>
      </c>
      <c r="V115" s="118" t="s">
        <v>520</v>
      </c>
      <c r="W115" s="125">
        <v>23470</v>
      </c>
      <c r="X115" s="118" t="s">
        <v>70</v>
      </c>
      <c r="Y115" s="118" t="s">
        <v>70</v>
      </c>
      <c r="Z115" s="118" t="s">
        <v>72</v>
      </c>
      <c r="AA115" s="118" t="s">
        <v>70</v>
      </c>
      <c r="AB115" s="118" t="s">
        <v>70</v>
      </c>
      <c r="AC115" s="126"/>
      <c r="AD115" s="127">
        <v>0.02</v>
      </c>
      <c r="AE115" s="128">
        <f t="shared" si="2"/>
        <v>39.116666666666667</v>
      </c>
      <c r="AF115" s="115">
        <f t="shared" si="3"/>
        <v>2112.3000000000002</v>
      </c>
      <c r="AG115" s="129"/>
    </row>
    <row r="116" spans="3:33" s="117" customFormat="1" ht="24" x14ac:dyDescent="0.2">
      <c r="C116" s="103">
        <v>96</v>
      </c>
      <c r="D116" s="118">
        <v>1233</v>
      </c>
      <c r="E116" s="119">
        <v>8</v>
      </c>
      <c r="F116" s="119" t="s">
        <v>192</v>
      </c>
      <c r="G116" s="118" t="s">
        <v>521</v>
      </c>
      <c r="H116" s="118" t="s">
        <v>82</v>
      </c>
      <c r="I116" s="118" t="s">
        <v>518</v>
      </c>
      <c r="J116" s="120" t="s">
        <v>70</v>
      </c>
      <c r="K116" s="121" t="s">
        <v>70</v>
      </c>
      <c r="L116" s="121" t="s">
        <v>70</v>
      </c>
      <c r="M116" s="121" t="s">
        <v>70</v>
      </c>
      <c r="N116" s="121" t="s">
        <v>522</v>
      </c>
      <c r="O116" s="121" t="s">
        <v>523</v>
      </c>
      <c r="P116" s="122" t="s">
        <v>70</v>
      </c>
      <c r="Q116" s="123">
        <v>27924</v>
      </c>
      <c r="R116" s="118" t="s">
        <v>429</v>
      </c>
      <c r="S116" s="124"/>
      <c r="T116" s="118" t="s">
        <v>72</v>
      </c>
      <c r="U116" s="118" t="s">
        <v>72</v>
      </c>
      <c r="V116" s="118" t="s">
        <v>524</v>
      </c>
      <c r="W116" s="125">
        <v>27924</v>
      </c>
      <c r="X116" s="118" t="s">
        <v>70</v>
      </c>
      <c r="Y116" s="118" t="s">
        <v>70</v>
      </c>
      <c r="Z116" s="118" t="s">
        <v>72</v>
      </c>
      <c r="AA116" s="118" t="s">
        <v>70</v>
      </c>
      <c r="AB116" s="118" t="s">
        <v>70</v>
      </c>
      <c r="AC116" s="126"/>
      <c r="AD116" s="127">
        <v>0.02</v>
      </c>
      <c r="AE116" s="128">
        <f t="shared" si="2"/>
        <v>46.54</v>
      </c>
      <c r="AF116" s="115">
        <f t="shared" si="3"/>
        <v>2513.16</v>
      </c>
      <c r="AG116" s="129"/>
    </row>
    <row r="117" spans="3:33" s="117" customFormat="1" ht="24" x14ac:dyDescent="0.2">
      <c r="C117" s="103">
        <v>97</v>
      </c>
      <c r="D117" s="118">
        <v>1233</v>
      </c>
      <c r="E117" s="119">
        <v>8</v>
      </c>
      <c r="F117" s="119" t="s">
        <v>192</v>
      </c>
      <c r="G117" s="118" t="s">
        <v>525</v>
      </c>
      <c r="H117" s="118" t="s">
        <v>82</v>
      </c>
      <c r="I117" s="118" t="s">
        <v>137</v>
      </c>
      <c r="J117" s="120" t="s">
        <v>70</v>
      </c>
      <c r="K117" s="121" t="s">
        <v>70</v>
      </c>
      <c r="L117" s="121" t="s">
        <v>70</v>
      </c>
      <c r="M117" s="121" t="s">
        <v>70</v>
      </c>
      <c r="N117" s="121" t="s">
        <v>70</v>
      </c>
      <c r="O117" s="121" t="s">
        <v>70</v>
      </c>
      <c r="P117" s="122" t="s">
        <v>70</v>
      </c>
      <c r="Q117" s="123">
        <v>21000</v>
      </c>
      <c r="R117" s="118" t="s">
        <v>526</v>
      </c>
      <c r="S117" s="124"/>
      <c r="T117" s="118"/>
      <c r="U117" s="118" t="s">
        <v>72</v>
      </c>
      <c r="V117" s="118"/>
      <c r="W117" s="125"/>
      <c r="X117" s="118" t="s">
        <v>70</v>
      </c>
      <c r="Y117" s="118" t="s">
        <v>70</v>
      </c>
      <c r="Z117" s="118" t="s">
        <v>72</v>
      </c>
      <c r="AA117" s="118" t="s">
        <v>70</v>
      </c>
      <c r="AB117" s="118" t="s">
        <v>70</v>
      </c>
      <c r="AC117" s="126"/>
      <c r="AD117" s="127">
        <v>0.02</v>
      </c>
      <c r="AE117" s="128">
        <f t="shared" si="2"/>
        <v>35</v>
      </c>
      <c r="AF117" s="115">
        <f t="shared" si="3"/>
        <v>1890</v>
      </c>
      <c r="AG117" s="129"/>
    </row>
    <row r="118" spans="3:33" s="117" customFormat="1" ht="24" x14ac:dyDescent="0.2">
      <c r="C118" s="103">
        <v>98</v>
      </c>
      <c r="D118" s="118">
        <v>1233</v>
      </c>
      <c r="E118" s="119">
        <v>8</v>
      </c>
      <c r="F118" s="119" t="s">
        <v>192</v>
      </c>
      <c r="G118" s="118" t="s">
        <v>527</v>
      </c>
      <c r="H118" s="118" t="s">
        <v>82</v>
      </c>
      <c r="I118" s="118" t="s">
        <v>111</v>
      </c>
      <c r="J118" s="120" t="s">
        <v>70</v>
      </c>
      <c r="K118" s="121" t="s">
        <v>70</v>
      </c>
      <c r="L118" s="121" t="s">
        <v>70</v>
      </c>
      <c r="M118" s="121" t="s">
        <v>70</v>
      </c>
      <c r="N118" s="121" t="s">
        <v>70</v>
      </c>
      <c r="O118" s="121" t="s">
        <v>70</v>
      </c>
      <c r="P118" s="122" t="s">
        <v>70</v>
      </c>
      <c r="Q118" s="123">
        <v>100</v>
      </c>
      <c r="R118" s="118" t="s">
        <v>429</v>
      </c>
      <c r="S118" s="124"/>
      <c r="T118" s="118" t="s">
        <v>72</v>
      </c>
      <c r="U118" s="118" t="s">
        <v>72</v>
      </c>
      <c r="V118" s="118"/>
      <c r="W118" s="125"/>
      <c r="X118" s="118" t="s">
        <v>70</v>
      </c>
      <c r="Y118" s="118" t="s">
        <v>70</v>
      </c>
      <c r="Z118" s="118" t="s">
        <v>72</v>
      </c>
      <c r="AA118" s="118" t="s">
        <v>70</v>
      </c>
      <c r="AB118" s="118" t="s">
        <v>70</v>
      </c>
      <c r="AC118" s="126"/>
      <c r="AD118" s="127">
        <v>0.02</v>
      </c>
      <c r="AE118" s="128">
        <f t="shared" si="2"/>
        <v>0.16666666666666666</v>
      </c>
      <c r="AF118" s="115">
        <f t="shared" si="3"/>
        <v>9</v>
      </c>
      <c r="AG118" s="129"/>
    </row>
    <row r="119" spans="3:33" s="117" customFormat="1" ht="48" x14ac:dyDescent="0.2">
      <c r="C119" s="103">
        <v>99</v>
      </c>
      <c r="D119" s="118">
        <v>1233</v>
      </c>
      <c r="E119" s="119">
        <v>8</v>
      </c>
      <c r="F119" s="119" t="s">
        <v>192</v>
      </c>
      <c r="G119" s="118" t="s">
        <v>528</v>
      </c>
      <c r="H119" s="118" t="s">
        <v>82</v>
      </c>
      <c r="I119" s="118" t="s">
        <v>132</v>
      </c>
      <c r="J119" s="120" t="s">
        <v>70</v>
      </c>
      <c r="K119" s="121" t="s">
        <v>70</v>
      </c>
      <c r="L119" s="121" t="s">
        <v>70</v>
      </c>
      <c r="M119" s="121" t="s">
        <v>70</v>
      </c>
      <c r="N119" s="121" t="s">
        <v>70</v>
      </c>
      <c r="O119" s="121" t="s">
        <v>70</v>
      </c>
      <c r="P119" s="122" t="s">
        <v>70</v>
      </c>
      <c r="Q119" s="123">
        <v>12000</v>
      </c>
      <c r="R119" s="118" t="s">
        <v>528</v>
      </c>
      <c r="S119" s="124"/>
      <c r="T119" s="118"/>
      <c r="U119" s="118" t="s">
        <v>72</v>
      </c>
      <c r="V119" s="118"/>
      <c r="W119" s="125"/>
      <c r="X119" s="118" t="s">
        <v>70</v>
      </c>
      <c r="Y119" s="118" t="s">
        <v>70</v>
      </c>
      <c r="Z119" s="118" t="s">
        <v>72</v>
      </c>
      <c r="AA119" s="118" t="s">
        <v>70</v>
      </c>
      <c r="AB119" s="118" t="s">
        <v>70</v>
      </c>
      <c r="AC119" s="126"/>
      <c r="AD119" s="127">
        <v>0.02</v>
      </c>
      <c r="AE119" s="128">
        <f t="shared" si="2"/>
        <v>20</v>
      </c>
      <c r="AF119" s="115">
        <f t="shared" si="3"/>
        <v>1080</v>
      </c>
      <c r="AG119" s="129"/>
    </row>
    <row r="120" spans="3:33" s="117" customFormat="1" ht="24" x14ac:dyDescent="0.2">
      <c r="C120" s="103">
        <v>100</v>
      </c>
      <c r="D120" s="118">
        <v>1233</v>
      </c>
      <c r="E120" s="119">
        <v>8</v>
      </c>
      <c r="F120" s="119" t="s">
        <v>192</v>
      </c>
      <c r="G120" s="118" t="s">
        <v>529</v>
      </c>
      <c r="H120" s="118" t="s">
        <v>82</v>
      </c>
      <c r="I120" s="118"/>
      <c r="J120" s="120" t="s">
        <v>70</v>
      </c>
      <c r="K120" s="121" t="s">
        <v>70</v>
      </c>
      <c r="L120" s="121" t="s">
        <v>70</v>
      </c>
      <c r="M120" s="121" t="s">
        <v>70</v>
      </c>
      <c r="N120" s="121" t="s">
        <v>70</v>
      </c>
      <c r="O120" s="121" t="s">
        <v>70</v>
      </c>
      <c r="P120" s="122" t="s">
        <v>70</v>
      </c>
      <c r="Q120" s="136">
        <v>6720</v>
      </c>
      <c r="R120" s="118"/>
      <c r="S120" s="124"/>
      <c r="T120" s="118"/>
      <c r="U120" s="118" t="s">
        <v>72</v>
      </c>
      <c r="V120" s="118"/>
      <c r="W120" s="125"/>
      <c r="X120" s="118" t="s">
        <v>70</v>
      </c>
      <c r="Y120" s="118" t="s">
        <v>70</v>
      </c>
      <c r="Z120" s="118" t="s">
        <v>72</v>
      </c>
      <c r="AA120" s="118" t="s">
        <v>70</v>
      </c>
      <c r="AB120" s="118" t="s">
        <v>70</v>
      </c>
      <c r="AC120" s="126"/>
      <c r="AD120" s="127">
        <v>0.02</v>
      </c>
      <c r="AE120" s="128">
        <f t="shared" si="2"/>
        <v>11.200000000000001</v>
      </c>
      <c r="AF120" s="115">
        <f t="shared" si="3"/>
        <v>604.80000000000007</v>
      </c>
      <c r="AG120" s="129"/>
    </row>
    <row r="121" spans="3:33" s="117" customFormat="1" ht="24" x14ac:dyDescent="0.2">
      <c r="C121" s="103">
        <v>101</v>
      </c>
      <c r="D121" s="118">
        <v>1233</v>
      </c>
      <c r="E121" s="119">
        <v>8</v>
      </c>
      <c r="F121" s="119" t="s">
        <v>192</v>
      </c>
      <c r="G121" s="118" t="s">
        <v>530</v>
      </c>
      <c r="H121" s="118" t="s">
        <v>82</v>
      </c>
      <c r="I121" s="118"/>
      <c r="J121" s="120" t="s">
        <v>70</v>
      </c>
      <c r="K121" s="121" t="s">
        <v>70</v>
      </c>
      <c r="L121" s="121" t="s">
        <v>70</v>
      </c>
      <c r="M121" s="121" t="s">
        <v>70</v>
      </c>
      <c r="N121" s="121" t="s">
        <v>70</v>
      </c>
      <c r="O121" s="121" t="s">
        <v>70</v>
      </c>
      <c r="P121" s="122" t="s">
        <v>70</v>
      </c>
      <c r="Q121" s="136">
        <v>19216.8</v>
      </c>
      <c r="R121" s="118"/>
      <c r="S121" s="124"/>
      <c r="T121" s="118" t="s">
        <v>72</v>
      </c>
      <c r="U121" s="118" t="s">
        <v>72</v>
      </c>
      <c r="V121" s="118"/>
      <c r="W121" s="125"/>
      <c r="X121" s="118" t="s">
        <v>70</v>
      </c>
      <c r="Y121" s="118" t="s">
        <v>70</v>
      </c>
      <c r="Z121" s="118" t="s">
        <v>72</v>
      </c>
      <c r="AA121" s="118" t="s">
        <v>70</v>
      </c>
      <c r="AB121" s="118" t="s">
        <v>70</v>
      </c>
      <c r="AC121" s="126"/>
      <c r="AD121" s="127">
        <v>0.02</v>
      </c>
      <c r="AE121" s="128">
        <f t="shared" si="2"/>
        <v>32.027999999999999</v>
      </c>
      <c r="AF121" s="115">
        <f t="shared" si="3"/>
        <v>1729.5120000000002</v>
      </c>
      <c r="AG121" s="129"/>
    </row>
    <row r="122" spans="3:33" s="117" customFormat="1" ht="24" x14ac:dyDescent="0.2">
      <c r="C122" s="103">
        <v>102</v>
      </c>
      <c r="D122" s="118">
        <v>1233</v>
      </c>
      <c r="E122" s="119">
        <v>8</v>
      </c>
      <c r="F122" s="119" t="s">
        <v>192</v>
      </c>
      <c r="G122" s="118" t="s">
        <v>531</v>
      </c>
      <c r="H122" s="118" t="s">
        <v>82</v>
      </c>
      <c r="I122" s="118"/>
      <c r="J122" s="120" t="s">
        <v>70</v>
      </c>
      <c r="K122" s="121" t="s">
        <v>70</v>
      </c>
      <c r="L122" s="121" t="s">
        <v>70</v>
      </c>
      <c r="M122" s="121" t="s">
        <v>70</v>
      </c>
      <c r="N122" s="121" t="s">
        <v>70</v>
      </c>
      <c r="O122" s="121" t="s">
        <v>70</v>
      </c>
      <c r="P122" s="122" t="s">
        <v>70</v>
      </c>
      <c r="Q122" s="123">
        <v>46557.37</v>
      </c>
      <c r="R122" s="118"/>
      <c r="S122" s="124"/>
      <c r="T122" s="118" t="s">
        <v>72</v>
      </c>
      <c r="U122" s="118" t="s">
        <v>72</v>
      </c>
      <c r="V122" s="118"/>
      <c r="W122" s="125"/>
      <c r="X122" s="118" t="s">
        <v>70</v>
      </c>
      <c r="Y122" s="118" t="s">
        <v>70</v>
      </c>
      <c r="Z122" s="118" t="s">
        <v>72</v>
      </c>
      <c r="AA122" s="118" t="s">
        <v>70</v>
      </c>
      <c r="AB122" s="118" t="s">
        <v>70</v>
      </c>
      <c r="AC122" s="126"/>
      <c r="AD122" s="127">
        <v>0.02</v>
      </c>
      <c r="AE122" s="128">
        <f t="shared" si="2"/>
        <v>77.595616666666672</v>
      </c>
      <c r="AF122" s="115">
        <f t="shared" si="3"/>
        <v>4190.1633000000002</v>
      </c>
      <c r="AG122" s="129"/>
    </row>
    <row r="123" spans="3:33" s="117" customFormat="1" ht="24" x14ac:dyDescent="0.2">
      <c r="C123" s="103">
        <v>103</v>
      </c>
      <c r="D123" s="118">
        <v>1233</v>
      </c>
      <c r="E123" s="119">
        <v>8</v>
      </c>
      <c r="F123" s="119" t="s">
        <v>192</v>
      </c>
      <c r="G123" s="118" t="s">
        <v>532</v>
      </c>
      <c r="H123" s="118"/>
      <c r="I123" s="118"/>
      <c r="J123" s="120" t="s">
        <v>70</v>
      </c>
      <c r="K123" s="121" t="s">
        <v>70</v>
      </c>
      <c r="L123" s="121" t="s">
        <v>70</v>
      </c>
      <c r="M123" s="121" t="s">
        <v>70</v>
      </c>
      <c r="N123" s="121" t="s">
        <v>70</v>
      </c>
      <c r="O123" s="121" t="s">
        <v>70</v>
      </c>
      <c r="P123" s="122" t="s">
        <v>70</v>
      </c>
      <c r="Q123" s="136">
        <v>577441.41</v>
      </c>
      <c r="R123" s="118"/>
      <c r="S123" s="124"/>
      <c r="T123" s="118" t="s">
        <v>72</v>
      </c>
      <c r="U123" s="118" t="s">
        <v>72</v>
      </c>
      <c r="V123" s="118"/>
      <c r="W123" s="125"/>
      <c r="X123" s="118" t="s">
        <v>70</v>
      </c>
      <c r="Y123" s="118" t="s">
        <v>70</v>
      </c>
      <c r="Z123" s="118" t="s">
        <v>72</v>
      </c>
      <c r="AA123" s="118" t="s">
        <v>70</v>
      </c>
      <c r="AB123" s="118" t="s">
        <v>70</v>
      </c>
      <c r="AC123" s="126"/>
      <c r="AD123" s="127">
        <v>0.02</v>
      </c>
      <c r="AE123" s="128">
        <f t="shared" si="2"/>
        <v>962.40235000000018</v>
      </c>
      <c r="AF123" s="115">
        <f t="shared" si="3"/>
        <v>51969.726900000009</v>
      </c>
      <c r="AG123" s="129"/>
    </row>
    <row r="124" spans="3:33" s="117" customFormat="1" ht="24" x14ac:dyDescent="0.2">
      <c r="C124" s="103">
        <v>104</v>
      </c>
      <c r="D124" s="118">
        <v>1233</v>
      </c>
      <c r="E124" s="119">
        <v>8</v>
      </c>
      <c r="F124" s="119" t="s">
        <v>192</v>
      </c>
      <c r="G124" s="118" t="s">
        <v>533</v>
      </c>
      <c r="H124" s="118" t="s">
        <v>82</v>
      </c>
      <c r="I124" s="118" t="s">
        <v>94</v>
      </c>
      <c r="J124" s="120" t="s">
        <v>70</v>
      </c>
      <c r="K124" s="121" t="s">
        <v>70</v>
      </c>
      <c r="L124" s="121" t="s">
        <v>70</v>
      </c>
      <c r="M124" s="121" t="s">
        <v>70</v>
      </c>
      <c r="N124" s="121" t="s">
        <v>70</v>
      </c>
      <c r="O124" s="121" t="s">
        <v>70</v>
      </c>
      <c r="P124" s="122" t="s">
        <v>70</v>
      </c>
      <c r="Q124" s="136">
        <v>1120</v>
      </c>
      <c r="R124" s="118"/>
      <c r="S124" s="124"/>
      <c r="T124" s="118"/>
      <c r="U124" s="118" t="s">
        <v>72</v>
      </c>
      <c r="V124" s="118"/>
      <c r="W124" s="125"/>
      <c r="X124" s="118" t="s">
        <v>70</v>
      </c>
      <c r="Y124" s="118" t="s">
        <v>70</v>
      </c>
      <c r="Z124" s="118" t="s">
        <v>72</v>
      </c>
      <c r="AA124" s="118" t="s">
        <v>70</v>
      </c>
      <c r="AB124" s="118" t="s">
        <v>70</v>
      </c>
      <c r="AC124" s="126"/>
      <c r="AD124" s="127">
        <v>0.02</v>
      </c>
      <c r="AE124" s="128">
        <f t="shared" si="2"/>
        <v>1.8666666666666669</v>
      </c>
      <c r="AF124" s="115">
        <f t="shared" si="3"/>
        <v>100.80000000000001</v>
      </c>
      <c r="AG124" s="129"/>
    </row>
    <row r="125" spans="3:33" s="117" customFormat="1" ht="24" x14ac:dyDescent="0.2">
      <c r="C125" s="103">
        <v>105</v>
      </c>
      <c r="D125" s="118">
        <v>1233</v>
      </c>
      <c r="E125" s="119">
        <v>8</v>
      </c>
      <c r="F125" s="119" t="s">
        <v>192</v>
      </c>
      <c r="G125" s="118" t="s">
        <v>534</v>
      </c>
      <c r="H125" s="118" t="s">
        <v>82</v>
      </c>
      <c r="I125" s="118"/>
      <c r="J125" s="120" t="s">
        <v>70</v>
      </c>
      <c r="K125" s="121" t="s">
        <v>70</v>
      </c>
      <c r="L125" s="121" t="s">
        <v>70</v>
      </c>
      <c r="M125" s="121" t="s">
        <v>70</v>
      </c>
      <c r="N125" s="121" t="s">
        <v>70</v>
      </c>
      <c r="O125" s="121" t="s">
        <v>70</v>
      </c>
      <c r="P125" s="122" t="s">
        <v>70</v>
      </c>
      <c r="Q125" s="123">
        <v>1277085.24</v>
      </c>
      <c r="R125" s="118"/>
      <c r="S125" s="124"/>
      <c r="T125" s="118" t="s">
        <v>72</v>
      </c>
      <c r="U125" s="118" t="s">
        <v>72</v>
      </c>
      <c r="V125" s="118"/>
      <c r="W125" s="125"/>
      <c r="X125" s="118" t="s">
        <v>70</v>
      </c>
      <c r="Y125" s="118" t="s">
        <v>70</v>
      </c>
      <c r="Z125" s="118" t="s">
        <v>72</v>
      </c>
      <c r="AA125" s="118" t="s">
        <v>70</v>
      </c>
      <c r="AB125" s="118" t="s">
        <v>70</v>
      </c>
      <c r="AC125" s="126"/>
      <c r="AD125" s="127">
        <v>0.02</v>
      </c>
      <c r="AE125" s="128">
        <f t="shared" si="2"/>
        <v>2128.4753999999998</v>
      </c>
      <c r="AF125" s="115">
        <f t="shared" si="3"/>
        <v>114937.6716</v>
      </c>
      <c r="AG125" s="129"/>
    </row>
    <row r="126" spans="3:33" s="117" customFormat="1" ht="36" x14ac:dyDescent="0.2">
      <c r="C126" s="103">
        <v>106</v>
      </c>
      <c r="D126" s="118">
        <v>1233</v>
      </c>
      <c r="E126" s="119">
        <v>8</v>
      </c>
      <c r="F126" s="119" t="s">
        <v>192</v>
      </c>
      <c r="G126" s="118" t="s">
        <v>535</v>
      </c>
      <c r="H126" s="118" t="s">
        <v>82</v>
      </c>
      <c r="I126" s="118"/>
      <c r="J126" s="120" t="s">
        <v>70</v>
      </c>
      <c r="K126" s="121" t="s">
        <v>70</v>
      </c>
      <c r="L126" s="121" t="s">
        <v>70</v>
      </c>
      <c r="M126" s="121" t="s">
        <v>70</v>
      </c>
      <c r="N126" s="121" t="s">
        <v>70</v>
      </c>
      <c r="O126" s="121" t="s">
        <v>70</v>
      </c>
      <c r="P126" s="122" t="s">
        <v>70</v>
      </c>
      <c r="Q126" s="136">
        <v>8072.43</v>
      </c>
      <c r="R126" s="118"/>
      <c r="S126" s="124"/>
      <c r="T126" s="118" t="s">
        <v>72</v>
      </c>
      <c r="U126" s="118" t="s">
        <v>72</v>
      </c>
      <c r="V126" s="118"/>
      <c r="W126" s="125"/>
      <c r="X126" s="118" t="s">
        <v>70</v>
      </c>
      <c r="Y126" s="118" t="s">
        <v>70</v>
      </c>
      <c r="Z126" s="118" t="s">
        <v>72</v>
      </c>
      <c r="AA126" s="118" t="s">
        <v>70</v>
      </c>
      <c r="AB126" s="118" t="s">
        <v>70</v>
      </c>
      <c r="AC126" s="126"/>
      <c r="AD126" s="127">
        <v>0.02</v>
      </c>
      <c r="AE126" s="128">
        <f t="shared" si="2"/>
        <v>13.454050000000001</v>
      </c>
      <c r="AF126" s="115">
        <f t="shared" si="3"/>
        <v>726.51869999999997</v>
      </c>
      <c r="AG126" s="129"/>
    </row>
    <row r="127" spans="3:33" s="117" customFormat="1" ht="24" x14ac:dyDescent="0.2">
      <c r="C127" s="103">
        <v>107</v>
      </c>
      <c r="D127" s="118">
        <v>1233</v>
      </c>
      <c r="E127" s="119">
        <v>8</v>
      </c>
      <c r="F127" s="119" t="s">
        <v>192</v>
      </c>
      <c r="G127" s="118" t="s">
        <v>536</v>
      </c>
      <c r="H127" s="118" t="s">
        <v>82</v>
      </c>
      <c r="I127" s="118"/>
      <c r="J127" s="120" t="s">
        <v>70</v>
      </c>
      <c r="K127" s="121" t="s">
        <v>70</v>
      </c>
      <c r="L127" s="121" t="s">
        <v>70</v>
      </c>
      <c r="M127" s="121" t="s">
        <v>70</v>
      </c>
      <c r="N127" s="121" t="s">
        <v>70</v>
      </c>
      <c r="O127" s="121" t="s">
        <v>70</v>
      </c>
      <c r="P127" s="122" t="s">
        <v>70</v>
      </c>
      <c r="Q127" s="123">
        <v>64194.36</v>
      </c>
      <c r="R127" s="118"/>
      <c r="S127" s="124"/>
      <c r="T127" s="118" t="s">
        <v>72</v>
      </c>
      <c r="U127" s="118" t="s">
        <v>72</v>
      </c>
      <c r="V127" s="118"/>
      <c r="W127" s="125"/>
      <c r="X127" s="118" t="s">
        <v>70</v>
      </c>
      <c r="Y127" s="118" t="s">
        <v>70</v>
      </c>
      <c r="Z127" s="118" t="s">
        <v>72</v>
      </c>
      <c r="AA127" s="118" t="s">
        <v>70</v>
      </c>
      <c r="AB127" s="118" t="s">
        <v>70</v>
      </c>
      <c r="AC127" s="126"/>
      <c r="AD127" s="127">
        <v>0.02</v>
      </c>
      <c r="AE127" s="128">
        <f t="shared" si="2"/>
        <v>106.99060000000001</v>
      </c>
      <c r="AF127" s="115">
        <f t="shared" si="3"/>
        <v>5777.492400000001</v>
      </c>
      <c r="AG127" s="129"/>
    </row>
    <row r="128" spans="3:33" s="117" customFormat="1" ht="36" x14ac:dyDescent="0.2">
      <c r="C128" s="103">
        <v>108</v>
      </c>
      <c r="D128" s="118">
        <v>1233</v>
      </c>
      <c r="E128" s="119">
        <v>8</v>
      </c>
      <c r="F128" s="119" t="s">
        <v>537</v>
      </c>
      <c r="G128" s="118" t="s">
        <v>538</v>
      </c>
      <c r="H128" s="118" t="s">
        <v>539</v>
      </c>
      <c r="I128" s="118" t="s">
        <v>137</v>
      </c>
      <c r="J128" s="120" t="s">
        <v>540</v>
      </c>
      <c r="K128" s="121" t="s">
        <v>541</v>
      </c>
      <c r="L128" s="121" t="s">
        <v>542</v>
      </c>
      <c r="M128" s="121" t="s">
        <v>139</v>
      </c>
      <c r="N128" s="121" t="s">
        <v>543</v>
      </c>
      <c r="O128" s="121" t="s">
        <v>544</v>
      </c>
      <c r="P128" s="122">
        <v>33889</v>
      </c>
      <c r="Q128" s="123">
        <v>76250</v>
      </c>
      <c r="R128" s="118" t="s">
        <v>538</v>
      </c>
      <c r="S128" s="124"/>
      <c r="T128" s="118" t="s">
        <v>72</v>
      </c>
      <c r="U128" s="118" t="s">
        <v>72</v>
      </c>
      <c r="V128" s="118" t="s">
        <v>70</v>
      </c>
      <c r="W128" s="125">
        <v>0</v>
      </c>
      <c r="X128" s="118" t="s">
        <v>80</v>
      </c>
      <c r="Y128" s="118" t="s">
        <v>70</v>
      </c>
      <c r="Z128" s="118" t="s">
        <v>72</v>
      </c>
      <c r="AA128" s="118" t="s">
        <v>70</v>
      </c>
      <c r="AB128" s="118" t="s">
        <v>70</v>
      </c>
      <c r="AC128" s="126"/>
      <c r="AD128" s="127">
        <v>0.02</v>
      </c>
      <c r="AE128" s="128">
        <f t="shared" si="2"/>
        <v>127.08333333333333</v>
      </c>
      <c r="AF128" s="115">
        <f t="shared" si="3"/>
        <v>6862.5</v>
      </c>
      <c r="AG128" s="129"/>
    </row>
    <row r="129" spans="3:33" s="117" customFormat="1" ht="48" x14ac:dyDescent="0.2">
      <c r="C129" s="103">
        <v>109</v>
      </c>
      <c r="D129" s="118">
        <v>1233</v>
      </c>
      <c r="E129" s="119">
        <v>3</v>
      </c>
      <c r="F129" s="119" t="s">
        <v>192</v>
      </c>
      <c r="G129" s="118" t="s">
        <v>545</v>
      </c>
      <c r="H129" s="118" t="s">
        <v>63</v>
      </c>
      <c r="I129" s="118" t="s">
        <v>546</v>
      </c>
      <c r="J129" s="120" t="s">
        <v>366</v>
      </c>
      <c r="K129" s="121" t="s">
        <v>318</v>
      </c>
      <c r="L129" s="121" t="s">
        <v>547</v>
      </c>
      <c r="M129" s="121" t="s">
        <v>548</v>
      </c>
      <c r="N129" s="121" t="s">
        <v>549</v>
      </c>
      <c r="O129" s="121" t="s">
        <v>550</v>
      </c>
      <c r="P129" s="122">
        <v>35307</v>
      </c>
      <c r="Q129" s="123">
        <v>324652.24</v>
      </c>
      <c r="R129" s="118" t="s">
        <v>212</v>
      </c>
      <c r="S129" s="124"/>
      <c r="T129" s="118">
        <v>15161</v>
      </c>
      <c r="U129" s="118" t="s">
        <v>72</v>
      </c>
      <c r="V129" s="118" t="s">
        <v>551</v>
      </c>
      <c r="W129" s="125">
        <v>1715358</v>
      </c>
      <c r="X129" s="118" t="s">
        <v>552</v>
      </c>
      <c r="Y129" s="118" t="s">
        <v>70</v>
      </c>
      <c r="Z129" s="118" t="s">
        <v>72</v>
      </c>
      <c r="AA129" s="118" t="s">
        <v>70</v>
      </c>
      <c r="AB129" s="118" t="s">
        <v>70</v>
      </c>
      <c r="AC129" s="126"/>
      <c r="AD129" s="127">
        <v>0.02</v>
      </c>
      <c r="AE129" s="128">
        <f t="shared" si="2"/>
        <v>541.0870666666666</v>
      </c>
      <c r="AF129" s="115">
        <f t="shared" si="3"/>
        <v>29218.7016</v>
      </c>
      <c r="AG129" s="129"/>
    </row>
    <row r="130" spans="3:33" s="117" customFormat="1" ht="36" x14ac:dyDescent="0.2">
      <c r="C130" s="103">
        <v>110</v>
      </c>
      <c r="D130" s="118">
        <v>1233</v>
      </c>
      <c r="E130" s="119">
        <v>5</v>
      </c>
      <c r="F130" s="119" t="s">
        <v>192</v>
      </c>
      <c r="G130" s="118" t="s">
        <v>553</v>
      </c>
      <c r="H130" s="118" t="s">
        <v>554</v>
      </c>
      <c r="I130" s="118" t="s">
        <v>188</v>
      </c>
      <c r="J130" s="118">
        <v>4.6500000000000004</v>
      </c>
      <c r="K130" s="118">
        <v>8.4</v>
      </c>
      <c r="L130" s="118">
        <v>4.2</v>
      </c>
      <c r="M130" s="118">
        <v>16.5</v>
      </c>
      <c r="N130" s="118">
        <v>160</v>
      </c>
      <c r="O130" s="118">
        <v>190</v>
      </c>
      <c r="P130" s="131">
        <v>40317</v>
      </c>
      <c r="Q130" s="123">
        <v>750000</v>
      </c>
      <c r="R130" s="118" t="s">
        <v>555</v>
      </c>
      <c r="S130" s="124"/>
      <c r="T130" s="118">
        <v>759</v>
      </c>
      <c r="U130" s="118">
        <v>315</v>
      </c>
      <c r="V130" s="121" t="s">
        <v>556</v>
      </c>
      <c r="W130" s="125">
        <v>320843</v>
      </c>
      <c r="X130" s="118" t="s">
        <v>74</v>
      </c>
      <c r="Y130" s="118" t="s">
        <v>557</v>
      </c>
      <c r="Z130" s="118">
        <v>139</v>
      </c>
      <c r="AA130" s="131">
        <v>40414</v>
      </c>
      <c r="AB130" s="131">
        <v>40450</v>
      </c>
      <c r="AC130" s="126"/>
      <c r="AD130" s="127">
        <v>0.02</v>
      </c>
      <c r="AE130" s="128">
        <f t="shared" si="2"/>
        <v>1250</v>
      </c>
      <c r="AF130" s="115">
        <f t="shared" si="3"/>
        <v>67500</v>
      </c>
      <c r="AG130" s="129"/>
    </row>
    <row r="131" spans="3:33" s="117" customFormat="1" ht="12" x14ac:dyDescent="0.2">
      <c r="C131" s="103">
        <v>111</v>
      </c>
      <c r="D131" s="137">
        <v>1233</v>
      </c>
      <c r="E131" s="137">
        <v>3</v>
      </c>
      <c r="F131" s="137">
        <v>1</v>
      </c>
      <c r="G131" s="126" t="s">
        <v>558</v>
      </c>
      <c r="H131" s="126" t="s">
        <v>184</v>
      </c>
      <c r="I131" s="126" t="s">
        <v>213</v>
      </c>
      <c r="J131" s="126"/>
      <c r="K131" s="126"/>
      <c r="L131" s="126"/>
      <c r="M131" s="126"/>
      <c r="N131" s="126"/>
      <c r="O131" s="126"/>
      <c r="P131" s="126"/>
      <c r="Q131" s="138">
        <v>605871.59</v>
      </c>
      <c r="R131" s="126"/>
      <c r="S131" s="124"/>
      <c r="T131" s="126"/>
      <c r="U131" s="126"/>
      <c r="V131" s="126"/>
      <c r="W131" s="138"/>
      <c r="X131" s="126"/>
      <c r="Y131" s="126" t="s">
        <v>190</v>
      </c>
      <c r="Z131" s="126">
        <v>29</v>
      </c>
      <c r="AA131" s="139">
        <v>42004</v>
      </c>
      <c r="AB131" s="126"/>
      <c r="AC131" s="126"/>
      <c r="AD131" s="127">
        <v>0.02</v>
      </c>
      <c r="AE131" s="128">
        <f t="shared" si="2"/>
        <v>1009.7859833333333</v>
      </c>
      <c r="AF131" s="115">
        <f t="shared" si="3"/>
        <v>54528.443100000004</v>
      </c>
      <c r="AG131" s="129"/>
    </row>
    <row r="132" spans="3:33" s="117" customFormat="1" ht="24" x14ac:dyDescent="0.2">
      <c r="C132" s="103">
        <v>112</v>
      </c>
      <c r="D132" s="137">
        <v>1233</v>
      </c>
      <c r="E132" s="137">
        <v>3</v>
      </c>
      <c r="F132" s="137">
        <v>1</v>
      </c>
      <c r="G132" s="126" t="s">
        <v>559</v>
      </c>
      <c r="H132" s="126" t="s">
        <v>184</v>
      </c>
      <c r="I132" s="126" t="s">
        <v>124</v>
      </c>
      <c r="J132" s="126"/>
      <c r="K132" s="126"/>
      <c r="L132" s="126"/>
      <c r="M132" s="126"/>
      <c r="N132" s="126"/>
      <c r="O132" s="126"/>
      <c r="P132" s="126"/>
      <c r="Q132" s="138">
        <v>193873.76</v>
      </c>
      <c r="R132" s="126"/>
      <c r="S132" s="124"/>
      <c r="T132" s="126"/>
      <c r="U132" s="126"/>
      <c r="V132" s="126"/>
      <c r="W132" s="138"/>
      <c r="X132" s="126"/>
      <c r="Y132" s="126" t="s">
        <v>190</v>
      </c>
      <c r="Z132" s="126">
        <v>29</v>
      </c>
      <c r="AA132" s="139">
        <v>42004</v>
      </c>
      <c r="AB132" s="126"/>
      <c r="AC132" s="126"/>
      <c r="AD132" s="127">
        <v>0.02</v>
      </c>
      <c r="AE132" s="128">
        <f t="shared" si="2"/>
        <v>323.12293333333338</v>
      </c>
      <c r="AF132" s="115">
        <f t="shared" si="3"/>
        <v>17448.6384</v>
      </c>
      <c r="AG132" s="129"/>
    </row>
    <row r="133" spans="3:33" s="117" customFormat="1" ht="24" x14ac:dyDescent="0.2">
      <c r="C133" s="103">
        <v>113</v>
      </c>
      <c r="D133" s="137">
        <v>1233</v>
      </c>
      <c r="E133" s="137">
        <v>5</v>
      </c>
      <c r="F133" s="137">
        <v>1</v>
      </c>
      <c r="G133" s="126" t="s">
        <v>560</v>
      </c>
      <c r="H133" s="126" t="s">
        <v>184</v>
      </c>
      <c r="I133" s="126" t="s">
        <v>561</v>
      </c>
      <c r="J133" s="126"/>
      <c r="K133" s="126"/>
      <c r="L133" s="126"/>
      <c r="M133" s="126"/>
      <c r="N133" s="126"/>
      <c r="O133" s="126"/>
      <c r="P133" s="126"/>
      <c r="Q133" s="138">
        <v>9278035.7699999996</v>
      </c>
      <c r="R133" s="126"/>
      <c r="S133" s="124"/>
      <c r="T133" s="126"/>
      <c r="U133" s="126"/>
      <c r="V133" s="126"/>
      <c r="W133" s="138"/>
      <c r="X133" s="126"/>
      <c r="Y133" s="126" t="s">
        <v>190</v>
      </c>
      <c r="Z133" s="126">
        <v>29</v>
      </c>
      <c r="AA133" s="139">
        <v>42004</v>
      </c>
      <c r="AB133" s="126"/>
      <c r="AC133" s="126"/>
      <c r="AD133" s="127">
        <v>0.02</v>
      </c>
      <c r="AE133" s="128">
        <f t="shared" si="2"/>
        <v>15463.392949999999</v>
      </c>
      <c r="AF133" s="140">
        <f>+Q133*0.02*4.5-622036.84</f>
        <v>212986.37930000003</v>
      </c>
      <c r="AG133" s="129"/>
    </row>
    <row r="134" spans="3:33" s="117" customFormat="1" ht="24" x14ac:dyDescent="0.2">
      <c r="C134" s="103">
        <v>114</v>
      </c>
      <c r="D134" s="137">
        <v>1233</v>
      </c>
      <c r="E134" s="137">
        <v>5</v>
      </c>
      <c r="F134" s="137">
        <v>1</v>
      </c>
      <c r="G134" s="126" t="s">
        <v>562</v>
      </c>
      <c r="H134" s="126" t="s">
        <v>184</v>
      </c>
      <c r="I134" s="126" t="s">
        <v>561</v>
      </c>
      <c r="J134" s="126"/>
      <c r="K134" s="126"/>
      <c r="L134" s="126"/>
      <c r="M134" s="126"/>
      <c r="N134" s="126"/>
      <c r="O134" s="126"/>
      <c r="P134" s="126"/>
      <c r="Q134" s="138">
        <v>59385.03</v>
      </c>
      <c r="R134" s="126"/>
      <c r="S134" s="124"/>
      <c r="T134" s="126"/>
      <c r="U134" s="126"/>
      <c r="V134" s="126"/>
      <c r="W134" s="138"/>
      <c r="X134" s="126"/>
      <c r="Y134" s="126" t="s">
        <v>190</v>
      </c>
      <c r="Z134" s="126">
        <v>29</v>
      </c>
      <c r="AA134" s="139">
        <v>42004</v>
      </c>
      <c r="AB134" s="126"/>
      <c r="AC134" s="126"/>
      <c r="AD134" s="127">
        <v>0.02</v>
      </c>
      <c r="AE134" s="128">
        <f t="shared" si="2"/>
        <v>98.975049999999996</v>
      </c>
      <c r="AF134" s="115">
        <f>+Q134*0.02*4.5</f>
        <v>5344.6526999999996</v>
      </c>
      <c r="AG134" s="129"/>
    </row>
    <row r="135" spans="3:33" s="117" customFormat="1" ht="24.75" thickBot="1" x14ac:dyDescent="0.25">
      <c r="C135" s="103">
        <v>115</v>
      </c>
      <c r="D135" s="137">
        <v>1233</v>
      </c>
      <c r="E135" s="137">
        <v>8</v>
      </c>
      <c r="F135" s="137">
        <v>1</v>
      </c>
      <c r="G135" s="126" t="s">
        <v>563</v>
      </c>
      <c r="H135" s="126" t="s">
        <v>184</v>
      </c>
      <c r="I135" s="126" t="s">
        <v>561</v>
      </c>
      <c r="J135" s="126"/>
      <c r="K135" s="126"/>
      <c r="L135" s="126"/>
      <c r="M135" s="126"/>
      <c r="N135" s="126"/>
      <c r="O135" s="126"/>
      <c r="P135" s="126"/>
      <c r="Q135" s="138">
        <v>2586441.87</v>
      </c>
      <c r="R135" s="126"/>
      <c r="S135" s="124"/>
      <c r="T135" s="126"/>
      <c r="U135" s="126"/>
      <c r="V135" s="126"/>
      <c r="W135" s="138"/>
      <c r="X135" s="126"/>
      <c r="Y135" s="126" t="s">
        <v>190</v>
      </c>
      <c r="Z135" s="126">
        <v>29</v>
      </c>
      <c r="AA135" s="139">
        <v>42004</v>
      </c>
      <c r="AB135" s="126"/>
      <c r="AC135" s="126"/>
      <c r="AD135" s="127">
        <v>0.02</v>
      </c>
      <c r="AE135" s="128">
        <f t="shared" si="2"/>
        <v>4310.7364500000003</v>
      </c>
      <c r="AF135" s="115">
        <f>+Q135*0.02*4.5</f>
        <v>232779.76830000003</v>
      </c>
      <c r="AG135" s="129"/>
    </row>
    <row r="136" spans="3:33" s="1" customFormat="1" ht="12" customHeight="1" thickTop="1" thickBot="1" x14ac:dyDescent="0.25">
      <c r="C136" s="141"/>
      <c r="D136" s="142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4">
        <f>SUM(Q21:Q135)-Q126-Q124-Q123-Q121-Q120</f>
        <v>26719921.48</v>
      </c>
      <c r="R136" s="143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5"/>
      <c r="AD136" s="145"/>
      <c r="AE136" s="145"/>
      <c r="AF136" s="146">
        <f>SUM(AF21:AF135)</f>
        <v>1837887.4508000002</v>
      </c>
      <c r="AG136" s="147"/>
    </row>
    <row r="137" spans="3:33" s="1" customFormat="1" ht="13.5" thickTop="1" x14ac:dyDescent="0.2"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148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</row>
    <row r="138" spans="3:33" s="1" customFormat="1" x14ac:dyDescent="0.2">
      <c r="C138" s="149"/>
      <c r="D138" s="149"/>
      <c r="E138" s="149"/>
      <c r="F138" s="149"/>
      <c r="G138" s="23"/>
      <c r="H138" s="150"/>
      <c r="I138" s="150"/>
      <c r="J138" s="150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49"/>
      <c r="AB138" s="149"/>
    </row>
    <row r="139" spans="3:33" s="1" customFormat="1" x14ac:dyDescent="0.2">
      <c r="C139" s="149"/>
      <c r="D139" s="149"/>
      <c r="E139" s="149"/>
      <c r="F139" s="149"/>
      <c r="G139" s="23"/>
      <c r="H139" s="150"/>
      <c r="I139" s="150"/>
      <c r="J139" s="150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49"/>
      <c r="AB139" s="149"/>
    </row>
    <row r="140" spans="3:33" s="1" customFormat="1" x14ac:dyDescent="0.2">
      <c r="C140" s="149"/>
      <c r="D140" s="149"/>
      <c r="E140" s="149"/>
      <c r="F140" s="149"/>
      <c r="G140" s="23"/>
      <c r="H140" s="150"/>
      <c r="I140" s="150"/>
      <c r="J140" s="150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49"/>
      <c r="AB140" s="149"/>
    </row>
    <row r="141" spans="3:33" s="1" customFormat="1" x14ac:dyDescent="0.2">
      <c r="C141" s="149"/>
      <c r="D141" s="149"/>
      <c r="E141" s="149"/>
      <c r="F141" s="149"/>
      <c r="G141" s="23"/>
      <c r="H141" s="150"/>
      <c r="I141" s="150"/>
      <c r="J141" s="150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49"/>
      <c r="AB141" s="149"/>
    </row>
    <row r="142" spans="3:33" s="1" customFormat="1" x14ac:dyDescent="0.2"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3:33" s="1" customFormat="1" x14ac:dyDescent="0.2">
      <c r="C143" s="149"/>
      <c r="D143" s="149"/>
      <c r="E143" s="149"/>
      <c r="F143" s="149"/>
      <c r="G143" s="23"/>
      <c r="H143" s="150"/>
      <c r="I143" s="150"/>
      <c r="J143" s="150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  <c r="Z143" s="149"/>
      <c r="AA143" s="149"/>
      <c r="AB143" s="149"/>
    </row>
    <row r="144" spans="3:33" s="1" customFormat="1" x14ac:dyDescent="0.2">
      <c r="C144" s="149"/>
      <c r="D144" s="149"/>
      <c r="E144" s="149"/>
      <c r="F144" s="149"/>
      <c r="G144" s="23"/>
      <c r="H144" s="150"/>
      <c r="I144" s="150"/>
      <c r="J144" s="150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  <c r="Z144" s="149"/>
      <c r="AA144" s="149"/>
      <c r="AB144" s="149"/>
    </row>
    <row r="145" spans="3:32" s="1" customFormat="1" x14ac:dyDescent="0.2"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3:32" s="163" customFormat="1" ht="13.5" thickBot="1" x14ac:dyDescent="0.25">
      <c r="C146" s="1"/>
      <c r="D146" s="151"/>
      <c r="E146" s="152"/>
      <c r="F146" s="153"/>
      <c r="G146" s="154"/>
      <c r="H146" s="155"/>
      <c r="I146" s="156"/>
      <c r="J146" s="155"/>
      <c r="K146" s="10"/>
      <c r="L146" s="157"/>
      <c r="M146" s="158"/>
      <c r="N146" s="159"/>
      <c r="O146" s="159"/>
      <c r="P146" s="160"/>
      <c r="Q146" s="161"/>
      <c r="R146" s="155"/>
      <c r="S146" s="155"/>
      <c r="T146" s="162"/>
      <c r="U146" s="155"/>
      <c r="V146" s="155"/>
      <c r="W146" s="1"/>
      <c r="AB146" s="164"/>
      <c r="AC146" s="165"/>
      <c r="AD146" s="165"/>
      <c r="AE146" s="165"/>
      <c r="AF146" s="165"/>
    </row>
    <row r="147" spans="3:32" s="163" customFormat="1" ht="12.75" customHeight="1" x14ac:dyDescent="0.2">
      <c r="C147" s="1"/>
      <c r="D147" s="166" t="s">
        <v>564</v>
      </c>
      <c r="E147" s="166"/>
      <c r="F147" s="166"/>
      <c r="G147" s="167"/>
      <c r="H147" s="168" t="s">
        <v>565</v>
      </c>
      <c r="I147" s="168"/>
      <c r="J147" s="168"/>
      <c r="L147" s="166" t="s">
        <v>566</v>
      </c>
      <c r="M147" s="166"/>
      <c r="N147" s="166"/>
      <c r="O147" s="166"/>
      <c r="P147" s="169"/>
      <c r="Q147" s="167"/>
      <c r="R147" s="170" t="s">
        <v>567</v>
      </c>
      <c r="S147" s="170"/>
      <c r="T147" s="170"/>
      <c r="U147" s="170"/>
      <c r="V147" s="170"/>
      <c r="AD147" s="171" t="s">
        <v>568</v>
      </c>
      <c r="AE147" s="171"/>
      <c r="AF147" s="171"/>
    </row>
    <row r="148" spans="3:32" s="163" customFormat="1" ht="15" customHeight="1" x14ac:dyDescent="0.2">
      <c r="C148" s="1"/>
      <c r="D148" s="172" t="s">
        <v>569</v>
      </c>
      <c r="E148" s="172"/>
      <c r="F148" s="172"/>
      <c r="G148" s="27"/>
      <c r="H148" s="166" t="s">
        <v>570</v>
      </c>
      <c r="I148" s="166"/>
      <c r="J148" s="166"/>
      <c r="K148" s="27"/>
      <c r="L148" s="172" t="s">
        <v>571</v>
      </c>
      <c r="M148" s="172"/>
      <c r="N148" s="172"/>
      <c r="O148" s="172"/>
      <c r="P148" s="6"/>
      <c r="Q148" s="1"/>
      <c r="R148" s="172" t="s">
        <v>572</v>
      </c>
      <c r="S148" s="172"/>
      <c r="T148" s="172"/>
      <c r="U148" s="172"/>
      <c r="V148" s="172"/>
      <c r="W148" s="1"/>
      <c r="AB148" s="6"/>
      <c r="AD148" s="6" t="s">
        <v>573</v>
      </c>
      <c r="AE148" s="6"/>
      <c r="AF148" s="6"/>
    </row>
    <row r="149" spans="3:32" s="163" customFormat="1" x14ac:dyDescent="0.2">
      <c r="C149" s="1"/>
      <c r="D149" s="6"/>
      <c r="E149" s="6"/>
      <c r="F149" s="6"/>
      <c r="G149" s="27"/>
      <c r="H149" s="169"/>
      <c r="I149" s="169"/>
      <c r="J149" s="169"/>
      <c r="K149" s="27"/>
      <c r="L149" s="6"/>
      <c r="M149" s="6"/>
      <c r="N149" s="6"/>
      <c r="O149" s="6"/>
      <c r="P149" s="6"/>
      <c r="Q149" s="1"/>
      <c r="R149" s="27"/>
      <c r="S149" s="6"/>
      <c r="T149" s="6"/>
      <c r="U149" s="6"/>
      <c r="V149" s="6"/>
      <c r="W149" s="1"/>
      <c r="X149" s="6"/>
      <c r="Y149" s="6"/>
      <c r="Z149" s="6"/>
      <c r="AA149" s="6"/>
    </row>
    <row r="150" spans="3:32" s="163" customFormat="1" x14ac:dyDescent="0.2">
      <c r="C150" s="10" t="s">
        <v>574</v>
      </c>
      <c r="D150" s="6"/>
      <c r="E150" s="6"/>
      <c r="F150" s="6"/>
      <c r="G150" s="27"/>
      <c r="H150" s="169"/>
      <c r="I150" s="169"/>
      <c r="J150" s="169"/>
      <c r="K150" s="27"/>
      <c r="L150" s="6"/>
      <c r="M150" s="6"/>
      <c r="N150" s="6"/>
      <c r="O150" s="6"/>
      <c r="P150" s="6"/>
      <c r="Q150" s="1"/>
      <c r="R150" s="27"/>
      <c r="S150" s="6"/>
      <c r="T150" s="6"/>
      <c r="U150" s="6"/>
      <c r="V150" s="6"/>
      <c r="W150" s="1"/>
      <c r="X150" s="6"/>
      <c r="Y150" s="6"/>
      <c r="Z150" s="6"/>
      <c r="AA150" s="6"/>
    </row>
    <row r="151" spans="3:32" s="163" customFormat="1" x14ac:dyDescent="0.2">
      <c r="C151" s="10"/>
      <c r="D151" s="6"/>
      <c r="E151" s="6"/>
      <c r="F151" s="6"/>
      <c r="G151" s="27"/>
      <c r="H151" s="169"/>
      <c r="I151" s="169"/>
      <c r="J151" s="169"/>
      <c r="K151" s="27"/>
      <c r="L151" s="6"/>
      <c r="M151" s="6"/>
      <c r="N151" s="6"/>
      <c r="O151" s="6"/>
      <c r="P151" s="6"/>
      <c r="Q151" s="1"/>
      <c r="R151" s="27"/>
      <c r="S151" s="6"/>
      <c r="T151" s="6"/>
      <c r="U151" s="6"/>
      <c r="V151" s="6"/>
      <c r="W151" s="1"/>
      <c r="X151" s="6"/>
      <c r="Y151" s="6"/>
      <c r="Z151" s="6"/>
      <c r="AA151" s="6"/>
    </row>
    <row r="152" spans="3:32" s="163" customFormat="1" x14ac:dyDescent="0.2">
      <c r="C152" s="10"/>
      <c r="D152" s="9" t="s">
        <v>575</v>
      </c>
      <c r="E152" s="173" t="s">
        <v>576</v>
      </c>
      <c r="F152" s="173"/>
      <c r="G152" s="173"/>
      <c r="H152" s="173"/>
      <c r="I152" s="173"/>
      <c r="J152" s="169"/>
      <c r="K152" s="27"/>
      <c r="L152" s="6"/>
      <c r="M152" s="6"/>
      <c r="N152" s="6"/>
      <c r="O152" s="6"/>
      <c r="P152" s="6"/>
      <c r="Q152" s="1"/>
      <c r="R152" s="27"/>
      <c r="S152" s="6"/>
      <c r="T152" s="6"/>
      <c r="U152" s="6"/>
      <c r="V152" s="6"/>
      <c r="W152" s="1"/>
      <c r="X152" s="6"/>
      <c r="Y152" s="6"/>
      <c r="Z152" s="6"/>
      <c r="AA152" s="6"/>
    </row>
    <row r="153" spans="3:32" s="1" customFormat="1" x14ac:dyDescent="0.2">
      <c r="D153" s="10"/>
      <c r="E153" s="10"/>
      <c r="F153" s="10"/>
      <c r="G153" s="10"/>
      <c r="H153" s="10"/>
      <c r="I153" s="10"/>
    </row>
    <row r="154" spans="3:32" s="1" customFormat="1" x14ac:dyDescent="0.2">
      <c r="D154" s="10" t="s">
        <v>577</v>
      </c>
      <c r="E154" s="10" t="s">
        <v>578</v>
      </c>
      <c r="F154" s="10"/>
      <c r="G154" s="10"/>
      <c r="H154" s="10"/>
      <c r="I154" s="10"/>
    </row>
    <row r="158" spans="3:32" s="1" customFormat="1" x14ac:dyDescent="0.2">
      <c r="K158" s="174"/>
    </row>
  </sheetData>
  <sheetProtection formatCells="0" formatColumns="0" formatRows="0" insertColumns="0" insertRows="0" insertHyperlinks="0" deleteColumns="0" deleteRows="0"/>
  <mergeCells count="36">
    <mergeCell ref="D148:F148"/>
    <mergeCell ref="H148:J148"/>
    <mergeCell ref="L148:O148"/>
    <mergeCell ref="R148:V148"/>
    <mergeCell ref="E152:I152"/>
    <mergeCell ref="AG17:AG18"/>
    <mergeCell ref="N146:O146"/>
    <mergeCell ref="D147:F147"/>
    <mergeCell ref="H147:J147"/>
    <mergeCell ref="L147:O147"/>
    <mergeCell ref="R147:V147"/>
    <mergeCell ref="S17:S18"/>
    <mergeCell ref="T17:T18"/>
    <mergeCell ref="U17:U18"/>
    <mergeCell ref="V17:V18"/>
    <mergeCell ref="AB17:AB18"/>
    <mergeCell ref="AC17:AF17"/>
    <mergeCell ref="F17:F18"/>
    <mergeCell ref="H17:H18"/>
    <mergeCell ref="I17:I18"/>
    <mergeCell ref="J17:M17"/>
    <mergeCell ref="Q17:Q18"/>
    <mergeCell ref="R17:R18"/>
    <mergeCell ref="T12:U12"/>
    <mergeCell ref="C14:AG14"/>
    <mergeCell ref="D16:E16"/>
    <mergeCell ref="J16:M16"/>
    <mergeCell ref="Y16:AA16"/>
    <mergeCell ref="AC16:AF16"/>
    <mergeCell ref="C2:AH2"/>
    <mergeCell ref="C3:AG3"/>
    <mergeCell ref="C4:AG4"/>
    <mergeCell ref="T9:U9"/>
    <mergeCell ref="T10:V10"/>
    <mergeCell ref="I11:K11"/>
    <mergeCell ref="T11:V11"/>
  </mergeCells>
  <printOptions horizontalCentered="1"/>
  <pageMargins left="0.47244094488188981" right="0.31496062992125984" top="0.39370078740157483" bottom="0.39370078740157483" header="0" footer="0"/>
  <pageSetup paperSize="5" scale="42" fitToHeight="0" pageOrder="overThenDown" orientation="landscape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 INM</vt:lpstr>
      <vt:lpstr>'INV INM'!Área_de_impresión</vt:lpstr>
      <vt:lpstr>'INV INM'!Títulos_a_imprimir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2020-03-09T18:24:07Z</dcterms:created>
  <dcterms:modified xsi:type="dcterms:W3CDTF">2020-03-09T18:26:00Z</dcterms:modified>
</cp:coreProperties>
</file>